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epelev.ai\Desktop\"/>
    </mc:Choice>
  </mc:AlternateContent>
  <workbookProtection workbookAlgorithmName="SHA-512" workbookHashValue="iWipi+6QO3TUM3SnB+kiHNxPkV9zG5DreSAP5436ZV4X1WDXLmp7H2ybf34wxNTBkPx1ZAF7uOX8ChRzeZPV5g==" workbookSaltValue="TwUWc2rONtfbMPLbB6eJxw==" workbookSpinCount="100000" lockStructure="1"/>
  <bookViews>
    <workbookView xWindow="480" yWindow="120" windowWidth="20730" windowHeight="11700"/>
  </bookViews>
  <sheets>
    <sheet name="Шаблон" sheetId="6" r:id="rId1"/>
    <sheet name="Инструкция по заполнению" sheetId="10" r:id="rId2"/>
    <sheet name="Технический" sheetId="8" state="hidden" r:id="rId3"/>
  </sheets>
  <definedNames>
    <definedName name="Вид" localSheetId="2">Технический!$D$3:$D$5</definedName>
    <definedName name="Вид">Технический!$D$3:$D$4</definedName>
    <definedName name="СтавкиНДС">Технический!$A$3:$A$7</definedName>
    <definedName name="УслугиИМ">Технический!$F$3:$F$7</definedName>
  </definedNames>
  <calcPr calcId="162913"/>
</workbook>
</file>

<file path=xl/calcChain.xml><?xml version="1.0" encoding="utf-8"?>
<calcChain xmlns="http://schemas.openxmlformats.org/spreadsheetml/2006/main">
  <c r="H47" i="6" l="1"/>
  <c r="J47" i="6"/>
  <c r="O47" i="6"/>
  <c r="H48" i="6"/>
  <c r="J48" i="6"/>
  <c r="O48" i="6"/>
  <c r="H45" i="6"/>
  <c r="J45" i="6"/>
  <c r="O45" i="6"/>
  <c r="H46" i="6"/>
  <c r="J46" i="6"/>
  <c r="O46" i="6"/>
  <c r="H41" i="6"/>
  <c r="J41" i="6"/>
  <c r="O41" i="6"/>
  <c r="H42" i="6"/>
  <c r="J42" i="6"/>
  <c r="O42" i="6"/>
  <c r="H43" i="6"/>
  <c r="J43" i="6"/>
  <c r="O43" i="6"/>
  <c r="H44" i="6"/>
  <c r="J44" i="6"/>
  <c r="O44" i="6"/>
  <c r="H38" i="6"/>
  <c r="J38" i="6"/>
  <c r="O38" i="6"/>
  <c r="H39" i="6"/>
  <c r="J39" i="6"/>
  <c r="O39" i="6"/>
  <c r="H40" i="6"/>
  <c r="J40" i="6"/>
  <c r="O40" i="6"/>
  <c r="H34" i="6"/>
  <c r="J34" i="6"/>
  <c r="O34" i="6"/>
  <c r="H35" i="6"/>
  <c r="J35" i="6"/>
  <c r="O35" i="6"/>
  <c r="H36" i="6"/>
  <c r="J36" i="6"/>
  <c r="O36" i="6"/>
  <c r="H37" i="6"/>
  <c r="J37" i="6"/>
  <c r="O37" i="6"/>
  <c r="H32" i="6"/>
  <c r="J32" i="6"/>
  <c r="O32" i="6"/>
  <c r="H33" i="6"/>
  <c r="J33" i="6"/>
  <c r="O33" i="6"/>
  <c r="H29" i="6"/>
  <c r="J29" i="6"/>
  <c r="O29" i="6"/>
  <c r="H30" i="6"/>
  <c r="J30" i="6"/>
  <c r="O30" i="6"/>
  <c r="H31" i="6"/>
  <c r="J31" i="6"/>
  <c r="O31" i="6"/>
  <c r="J27" i="6" l="1"/>
  <c r="J28" i="6"/>
  <c r="H27" i="6"/>
  <c r="H28" i="6"/>
  <c r="J9" i="6"/>
  <c r="J10" i="6"/>
  <c r="J11" i="6"/>
  <c r="H9" i="6"/>
  <c r="H10" i="6"/>
  <c r="H11" i="6"/>
  <c r="Q12" i="6" l="1"/>
  <c r="Q13" i="6"/>
  <c r="Q14" i="6"/>
  <c r="Q15" i="6"/>
  <c r="Q16" i="6"/>
  <c r="Q17" i="6"/>
  <c r="Q18" i="6"/>
  <c r="Q19" i="6"/>
  <c r="Q20" i="6"/>
  <c r="Q21" i="6"/>
  <c r="Q22" i="6"/>
  <c r="Q23" i="6"/>
  <c r="Q24" i="6"/>
  <c r="Q25" i="6"/>
  <c r="Q26" i="6"/>
  <c r="Q27" i="6"/>
  <c r="Q28" i="6"/>
  <c r="Q10" i="6"/>
  <c r="Q11" i="6"/>
  <c r="Q9" i="6"/>
  <c r="O27" i="6"/>
  <c r="O28" i="6"/>
  <c r="O9" i="6"/>
  <c r="O10" i="6"/>
  <c r="O11" i="6"/>
  <c r="O12" i="6" l="1"/>
  <c r="O13" i="6"/>
  <c r="O14" i="6"/>
  <c r="O15" i="6"/>
  <c r="O16" i="6"/>
  <c r="O17" i="6"/>
  <c r="O18" i="6"/>
  <c r="O19" i="6"/>
  <c r="O20" i="6"/>
  <c r="O21" i="6"/>
  <c r="O22" i="6"/>
  <c r="O23" i="6"/>
  <c r="O24" i="6"/>
  <c r="O25" i="6"/>
  <c r="O26" i="6"/>
  <c r="N28" i="8" l="1"/>
  <c r="N4" i="8"/>
  <c r="N5" i="8"/>
  <c r="N6" i="8"/>
  <c r="N7" i="8"/>
  <c r="N8" i="8"/>
  <c r="N9" i="8"/>
  <c r="N10" i="8"/>
  <c r="N11" i="8"/>
  <c r="N12" i="8"/>
  <c r="N13" i="8"/>
  <c r="N14" i="8"/>
  <c r="N15" i="8"/>
  <c r="N16" i="8"/>
  <c r="N17" i="8"/>
  <c r="N18" i="8"/>
  <c r="N19" i="8"/>
  <c r="N20" i="8"/>
  <c r="N21" i="8"/>
  <c r="N22" i="8"/>
  <c r="N23" i="8"/>
  <c r="N24" i="8"/>
  <c r="N25" i="8"/>
  <c r="N26" i="8"/>
  <c r="N27" i="8"/>
  <c r="N3" i="8"/>
  <c r="J4" i="8"/>
  <c r="J5" i="8"/>
  <c r="J6" i="8"/>
  <c r="J7" i="8"/>
  <c r="J8" i="8"/>
  <c r="J9" i="8"/>
  <c r="J10" i="8"/>
  <c r="J11" i="8"/>
  <c r="J12" i="8"/>
  <c r="J13" i="8"/>
  <c r="J14" i="8"/>
  <c r="J15" i="8"/>
  <c r="J16" i="8"/>
  <c r="J17" i="8"/>
  <c r="J18" i="8"/>
  <c r="J19" i="8"/>
  <c r="J20" i="8"/>
  <c r="J21" i="8"/>
  <c r="J22" i="8"/>
  <c r="J23" i="8"/>
  <c r="J24" i="8"/>
  <c r="J25" i="8"/>
  <c r="J26" i="8"/>
  <c r="J27" i="8"/>
  <c r="J28" i="8"/>
  <c r="J3" i="8"/>
  <c r="K28" i="8" l="1"/>
  <c r="I28" i="8"/>
  <c r="H28" i="8"/>
  <c r="K27" i="8"/>
  <c r="I27" i="8"/>
  <c r="H27" i="8"/>
  <c r="K26" i="8"/>
  <c r="I26" i="8"/>
  <c r="H26" i="8"/>
  <c r="K25" i="8"/>
  <c r="I25" i="8"/>
  <c r="H25" i="8"/>
  <c r="K24" i="8"/>
  <c r="I24" i="8"/>
  <c r="H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4" i="8"/>
  <c r="K3" i="8"/>
  <c r="I23" i="8"/>
  <c r="J26" i="6"/>
  <c r="H26" i="6"/>
  <c r="J25" i="6"/>
  <c r="H25" i="6"/>
  <c r="J24" i="6"/>
  <c r="H24" i="6"/>
  <c r="J23" i="6"/>
  <c r="H23" i="6"/>
  <c r="J22" i="6"/>
  <c r="H22" i="6"/>
  <c r="J21" i="6"/>
  <c r="H21" i="6"/>
  <c r="J20" i="6"/>
  <c r="H20" i="6"/>
  <c r="J19" i="6"/>
  <c r="H19" i="6"/>
  <c r="J18" i="6"/>
  <c r="H18" i="6"/>
  <c r="J17" i="6"/>
  <c r="H17" i="6"/>
  <c r="J16" i="6"/>
  <c r="H16" i="6"/>
  <c r="J15" i="6"/>
  <c r="H15" i="6"/>
  <c r="J14" i="6"/>
  <c r="H14" i="6"/>
  <c r="J13" i="6"/>
  <c r="H13" i="6"/>
  <c r="J12" i="6"/>
  <c r="H12" i="6"/>
  <c r="I5" i="8"/>
  <c r="I9" i="8" l="1"/>
  <c r="I19" i="8"/>
  <c r="I11" i="8"/>
  <c r="I13" i="8"/>
  <c r="I15" i="8"/>
  <c r="I17" i="8"/>
  <c r="I21" i="8"/>
  <c r="I7" i="8"/>
  <c r="L25" i="8"/>
  <c r="M25" i="8" s="1"/>
  <c r="O25" i="8" s="1"/>
  <c r="H4" i="8"/>
  <c r="H10" i="8"/>
  <c r="I12" i="8"/>
  <c r="I16" i="8"/>
  <c r="H18" i="8"/>
  <c r="I20" i="8"/>
  <c r="H22" i="8"/>
  <c r="I8" i="8"/>
  <c r="H14" i="8"/>
  <c r="L26" i="8"/>
  <c r="M26" i="8" s="1"/>
  <c r="O26" i="8" s="1"/>
  <c r="L24" i="8"/>
  <c r="M24" i="8" s="1"/>
  <c r="O24" i="8" s="1"/>
  <c r="L27" i="8"/>
  <c r="M27" i="8" s="1"/>
  <c r="O27" i="8" s="1"/>
  <c r="L28" i="8"/>
  <c r="M28" i="8" s="1"/>
  <c r="O28" i="8" s="1"/>
  <c r="I6" i="8"/>
  <c r="H8" i="6"/>
  <c r="H9" i="8"/>
  <c r="L9" i="8" s="1"/>
  <c r="M9" i="8" s="1"/>
  <c r="H8" i="8"/>
  <c r="H23" i="8"/>
  <c r="L23" i="8" s="1"/>
  <c r="M23" i="8" s="1"/>
  <c r="H7" i="8"/>
  <c r="I4" i="8"/>
  <c r="H5" i="8"/>
  <c r="L5" i="8" s="1"/>
  <c r="M5" i="8" s="1"/>
  <c r="H19" i="8"/>
  <c r="H20" i="8"/>
  <c r="H21" i="8"/>
  <c r="H15" i="8"/>
  <c r="H16" i="8"/>
  <c r="H17" i="8"/>
  <c r="H11" i="8"/>
  <c r="H12" i="8"/>
  <c r="H13" i="8"/>
  <c r="H6" i="8"/>
  <c r="I10" i="8"/>
  <c r="I14" i="8"/>
  <c r="L14" i="8" s="1"/>
  <c r="M14" i="8" s="1"/>
  <c r="I18" i="8"/>
  <c r="I22" i="8"/>
  <c r="J8" i="6"/>
  <c r="L19" i="8" l="1"/>
  <c r="M19" i="8" s="1"/>
  <c r="L15" i="8"/>
  <c r="M15" i="8" s="1"/>
  <c r="L13" i="8"/>
  <c r="M13" i="8" s="1"/>
  <c r="O13" i="8" s="1"/>
  <c r="R18" i="6" s="1"/>
  <c r="L11" i="8"/>
  <c r="M11" i="8" s="1"/>
  <c r="O11" i="8" s="1"/>
  <c r="R16" i="6" s="1"/>
  <c r="L18" i="8"/>
  <c r="M18" i="8" s="1"/>
  <c r="O18" i="8" s="1"/>
  <c r="R23" i="6" s="1"/>
  <c r="L21" i="8"/>
  <c r="M21" i="8" s="1"/>
  <c r="O21" i="8" s="1"/>
  <c r="R26" i="6" s="1"/>
  <c r="L17" i="8"/>
  <c r="M17" i="8" s="1"/>
  <c r="O17" i="8" s="1"/>
  <c r="R22" i="6" s="1"/>
  <c r="O23" i="8"/>
  <c r="R28" i="6" s="1"/>
  <c r="O14" i="8"/>
  <c r="R19" i="6" s="1"/>
  <c r="O15" i="8"/>
  <c r="R20" i="6" s="1"/>
  <c r="O9" i="8"/>
  <c r="R14" i="6" s="1"/>
  <c r="O19" i="8"/>
  <c r="R24" i="6" s="1"/>
  <c r="L4" i="8"/>
  <c r="M4" i="8" s="1"/>
  <c r="L7" i="8"/>
  <c r="M7" i="8" s="1"/>
  <c r="L12" i="8"/>
  <c r="M12" i="8" s="1"/>
  <c r="L10" i="8"/>
  <c r="M10" i="8" s="1"/>
  <c r="L22" i="8"/>
  <c r="M22" i="8" s="1"/>
  <c r="L20" i="8"/>
  <c r="M20" i="8" s="1"/>
  <c r="H3" i="8"/>
  <c r="L16" i="8"/>
  <c r="M16" i="8" s="1"/>
  <c r="L8" i="8"/>
  <c r="M8" i="8" s="1"/>
  <c r="L6" i="8"/>
  <c r="M6" i="8" s="1"/>
  <c r="I3" i="8"/>
  <c r="O6" i="8" l="1"/>
  <c r="R11" i="6" s="1"/>
  <c r="O7" i="8"/>
  <c r="R12" i="6" s="1"/>
  <c r="O8" i="8"/>
  <c r="R13" i="6" s="1"/>
  <c r="O4" i="8"/>
  <c r="R9" i="6" s="1"/>
  <c r="O20" i="8"/>
  <c r="R25" i="6" s="1"/>
  <c r="O10" i="8"/>
  <c r="R15" i="6" s="1"/>
  <c r="O12" i="8"/>
  <c r="R17" i="6" s="1"/>
  <c r="O22" i="8"/>
  <c r="R27" i="6" s="1"/>
  <c r="O16" i="8"/>
  <c r="R21" i="6" s="1"/>
  <c r="L3" i="8"/>
  <c r="M3" i="8" s="1"/>
  <c r="O3" i="8" s="1"/>
  <c r="K5" i="8" l="1"/>
  <c r="O5" i="8" l="1"/>
  <c r="R10" i="6" s="1"/>
</calcChain>
</file>

<file path=xl/comments1.xml><?xml version="1.0" encoding="utf-8"?>
<comments xmlns="http://schemas.openxmlformats.org/spreadsheetml/2006/main">
  <authors>
    <author>Азаров Владимир Николаевич</author>
    <author>Соболев Алексей Петрович</author>
  </authors>
  <commentList>
    <comment ref="B2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поиска названия надо задавать без пробелов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//Считаем количество заполненых числовых ячеек для строк с товарами. Должно быть = 5. для услуг = 3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J2" authorId="1" shapeId="0">
      <text>
        <r>
          <rPr>
            <sz val="9"/>
            <color indexed="81"/>
            <rFont val="Tahoma"/>
            <family val="2"/>
            <charset val="204"/>
          </rPr>
          <t xml:space="preserve">//Проверяем, есть ли  строки с пустыми ставками НДС и Видом
</t>
        </r>
      </text>
    </comment>
    <comment ref="L2" authorId="1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//Считаем количество заполненых числовых ячеек для строк с товарами. Должно быть = 5. для услуг = 3
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<sst xmlns="http://schemas.openxmlformats.org/spreadsheetml/2006/main" count="87" uniqueCount="79">
  <si>
    <t>№</t>
  </si>
  <si>
    <t>Артикул</t>
  </si>
  <si>
    <t>Вид</t>
  </si>
  <si>
    <t>Количество</t>
  </si>
  <si>
    <t>Объявленная стоимость за ед. (с учетом НДС*)</t>
  </si>
  <si>
    <t>Объявленная стоимость всего (с учетом НДС*)</t>
  </si>
  <si>
    <t>Товар</t>
  </si>
  <si>
    <t>Услуга</t>
  </si>
  <si>
    <t>Подъем на этаж</t>
  </si>
  <si>
    <t>Доставка и выдача на ПВЗ</t>
  </si>
  <si>
    <t>СтавкиНДС</t>
  </si>
  <si>
    <t>УслугиИМ</t>
  </si>
  <si>
    <t>Доставка и выдача на терминале</t>
  </si>
  <si>
    <t>Без НДС</t>
  </si>
  <si>
    <t>Версия шаблона</t>
  </si>
  <si>
    <t>ИТОГО:</t>
  </si>
  <si>
    <t>Х</t>
  </si>
  <si>
    <t>Инструкция по заполнению</t>
  </si>
  <si>
    <t>Наименование</t>
  </si>
  <si>
    <t xml:space="preserve">Ставка НДС
</t>
  </si>
  <si>
    <t>Сумма платежа всего
(с учетом НДС)</t>
  </si>
  <si>
    <t>Сумма платежа за ед. (с учетом НДС)</t>
  </si>
  <si>
    <t>Проверка ошибок</t>
  </si>
  <si>
    <t>заполненость полей списка</t>
  </si>
  <si>
    <t>Индикатор заполнености наименования</t>
  </si>
  <si>
    <t>Считаем ячейки с 0</t>
  </si>
  <si>
    <t>Итоговая проверка</t>
  </si>
  <si>
    <t>количество числовых полей</t>
  </si>
  <si>
    <t>Ошибки в товарах</t>
  </si>
  <si>
    <t>товар/услуга</t>
  </si>
  <si>
    <t>Доставка интернет-магазина</t>
  </si>
  <si>
    <t>Погрузочно-разгрузочные работы интернет-магазина</t>
  </si>
  <si>
    <t>Информация скрыта</t>
  </si>
  <si>
    <t>Спецификация груза, отправляемого наложенным платежом</t>
  </si>
  <si>
    <t>Товар маркированный</t>
  </si>
  <si>
    <t>шт.</t>
  </si>
  <si>
    <t>Поставщик товара</t>
  </si>
  <si>
    <t>ИНН поставщика</t>
  </si>
  <si>
    <t>кг</t>
  </si>
  <si>
    <t>см</t>
  </si>
  <si>
    <t>м</t>
  </si>
  <si>
    <t>мл</t>
  </si>
  <si>
    <t>л</t>
  </si>
  <si>
    <t>мера</t>
  </si>
  <si>
    <t>Обувь</t>
  </si>
  <si>
    <t>БАДы</t>
  </si>
  <si>
    <t>Велосипеды</t>
  </si>
  <si>
    <t>дм</t>
  </si>
  <si>
    <t>г</t>
  </si>
  <si>
    <t>т</t>
  </si>
  <si>
    <t>Телефон поставщика</t>
  </si>
  <si>
    <t>*</t>
  </si>
  <si>
    <t>Товарная группа маркированного товара</t>
  </si>
  <si>
    <t>Код</t>
  </si>
  <si>
    <t>Антисептики</t>
  </si>
  <si>
    <t>Духи</t>
  </si>
  <si>
    <t>Фото</t>
  </si>
  <si>
    <t>Шины</t>
  </si>
  <si>
    <t>Медицинские</t>
  </si>
  <si>
    <t>группа</t>
  </si>
  <si>
    <t>Мех</t>
  </si>
  <si>
    <t>Легпром</t>
  </si>
  <si>
    <t>Вода</t>
  </si>
  <si>
    <t>Код товарной группы МТ</t>
  </si>
  <si>
    <t>Гр.1 – Номер строки по порядку. Графа пронумерована и закрыта для редактирования пользователем.
Гр.2 – Артикул, указывается любой число-буквенный код, принятый грузоотправителем для краткой маркировки и идентификации товара. Обязателен для заполнения.
Гр.3 – Вид, выбирается вручную из выпадающего списка. Может принимать значение Услуга, Товар, Товар маркированный. Обязательна для заполнения. В кассовом чеке суммы товаров печатаются отдельно от суммы услуг.</t>
  </si>
  <si>
    <t xml:space="preserve">Внимание! Для Вида Услуга и Товар маркированный необходимо всегда устанавливать значение «1». </t>
  </si>
  <si>
    <t>Гр.8 – Сумма платежа всего. Графа рассчитывается автоматически, как произведение граф 6 и 7.
Гр.9 – Объявленная стоимость за единицу. Это стоимость единицы груза, определенная грузоотправителем. Используется для расчета стоимости услуги страхования от утери (повреждения). В строках с видом Товар и Товар маркированный (Гр. 3) обязательна для заполнения. Для строк с видом Услуга не заполняется, либо устанавливается значение ноль.</t>
  </si>
  <si>
    <t>Гр.4 – Наименование товара (либо услуги интернет-магазина), в той форме, в которой эта информация будет напечатана в кассовом чеке. Графа обязательна для заполнения.
Для интернет-магазинов предусмотрена возможность выставления собственных услуг доставки Грузополучателю. Услуги интернет-магазина по строкам с типом «Услуга», включаются в общую стоимость наложенного платежа и предъявляются грузополучателю к оплате вместе с товаром. Интернет-магазин может выставить следующие услуги:
• Доставка интернет-магазина;
• Погрузочно-разгрузочные работы интернет-магазина.</t>
  </si>
  <si>
    <t>Пример ожидаемого кода маркировки:
010464004346046921JO!khTkb=YMoy91TEST92dGVzdFErGCSfjA5JqmeZDF2llTeRKG9o/tTNiuC0yNU=</t>
  </si>
  <si>
    <t xml:space="preserve">Шаблон MS Excel предназначен для передачи информации о грузе, отправляемом наложенным платежом. На основе шаблона, грузоотправителем формируется файл со спецификацией груза. Это относится к грузам, оформляемым на сайте pecom.ru через заявки на предварительное оформление,  либо заявки на забор. Информация, указанная в спецификации, используется в кассовом чеке, который выдается грузополучателю при оплате груза.
</t>
  </si>
  <si>
    <t>Описание граф шаблона и их назначение:</t>
  </si>
  <si>
    <t>Внимание! Для вида Товар маркированный обязательно заполнение дополнительных граф, связанных с маркировкой в национальной системе прослеживания товаров «Честный знак» - гр. 14 и гр.15.</t>
  </si>
  <si>
    <t>Инструкция по заполнению спецификации</t>
  </si>
  <si>
    <t>Гр.10 – Объявленная стоимость всего. Рассчитывается автоматически, как произведение граф  7 и 9.
Гр.11 – Поставщик товара. Графа предназначена для указания владельца товара, данные которого будут указаны в чеке ККМ. Для услуг всегда берутся данные Грузоотправителя, отдельно заполнять не требуется.
Гр.12 – ИНН поставщика. Аналогично гр.12 - Если поле оставить незаполненным, то в кассовом чеке данный товар будет указан как товар Грузоотправителя. Для услуг всегда берутся данные Грузоотправителя, отдельно заполнять не требуется.
Гр.13 – Телефон поставщика. Аналогично гр. 12 и 13 - Если поле оставить незаполненным, то в кассовом чеке данный товар будет указан как товар Грузоотправителя. Формат – число, начинающееся на 7 и состоящее из 11 цифр. Для услуг всегда берутся данные Грузоотправителя, отдельно заполнять не требуется.
Гр.14 – Товарная группа маркированного товара, выбирается вручную из выпадающего списка. Графа обязательна для заполнения только для вида Товар маркированный (Гр.3), для остальных – не заполняется.
Гр.15 - Код маркировки ("Честный Знак"). Обязательно для заполнения для строк с видом Товар маркированный (Гр. 3). В остальных случаях оставлять пустым.</t>
  </si>
  <si>
    <t xml:space="preserve">Признак предмета расчета </t>
  </si>
  <si>
    <t>Код маркировки  (Честный Знак)</t>
  </si>
  <si>
    <t>Гр.5 – Ставка НДС. Указывается размер ставки НДС для каждой строки спецификации. Обязательно для заполнения. Варианты заполнения выбираются из списка: 22%, 10%, Без НДС. Для грузоотправителей, не являющихся плательщиками НДС, при заполнении следует выбирать значение «Без НДС».
Гр.6 – Сумма платежа за единицу товара (с учетом НДС). Указывается сумма за единицу товара в российских рублях, либо стоимость услуги интернет-магазина. Поле обязательно для заполнения. 
Гр.7 – Количество единиц товара, отправляемого грузоотправителю. Обязательно для заполнения. Значение переносится в кассовый чек. Количество должно быть указано целым числом (без запятой). В чеке будет отражено значение единицы измерения «штука». Если вам необходимо отражать иные единицы измерения, свяжитесь с вашим менеджером в ПЭК.</t>
  </si>
  <si>
    <t>2.4</t>
  </si>
  <si>
    <t>Версия 2.4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</si>
</sst>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  <charset val="204"/>
    </font>
    <font>
      <sz val="8"/>
      <color rgb="FF000000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color theme="1"/>
      <name val="Tahoma"/>
      <family val="2"/>
      <charset val="204"/>
    </font>
    <font>
      <u/>
      <sz val="12"/>
      <color theme="10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1"/>
      <name val="Tahoma"/>
      <family val="2"/>
      <charset val="204"/>
    </font>
    <font>
      <b/>
      <sz val="10"/>
      <color theme="0"/>
      <name val="Tahoma"/>
      <family val="2"/>
      <charset val="204"/>
    </font>
    <font>
      <b/>
      <sz val="12"/>
      <color theme="1"/>
      <name val="Tahoma"/>
      <family val="2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b/>
      <sz val="11"/>
      <color theme="1"/>
      <name val="Tahoma"/>
      <family val="2"/>
      <charset val="204"/>
    </font>
    <font>
      <b/>
      <sz val="18"/>
      <color rgb="FFFF0000"/>
      <name val="Tahoma"/>
      <family val="2"/>
      <charset val="204"/>
    </font>
    <font>
      <b/>
      <sz val="10"/>
      <color rgb="FF242164"/>
      <name val="Tahoma"/>
      <family val="2"/>
      <charset val="204"/>
    </font>
    <font>
      <sz val="9"/>
      <color theme="1"/>
      <name val="Tahoma"/>
      <family val="2"/>
      <charset val="204"/>
    </font>
    <font>
      <sz val="10"/>
      <color theme="1"/>
      <name val="Tahoma"/>
      <family val="2"/>
      <charset val="204"/>
    </font>
    <font>
      <sz val="11"/>
      <color theme="0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42164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 style="thin">
        <color rgb="FF242164"/>
      </bottom>
      <diagonal/>
    </border>
    <border>
      <left style="thin">
        <color rgb="FF242164"/>
      </left>
      <right style="thin">
        <color rgb="FF242164"/>
      </right>
      <top style="thin">
        <color theme="0"/>
      </top>
      <bottom style="thin">
        <color rgb="FF242164"/>
      </bottom>
      <diagonal/>
    </border>
    <border>
      <left style="thin">
        <color rgb="FF242164"/>
      </left>
      <right style="thin">
        <color rgb="FF242164"/>
      </right>
      <top style="thin">
        <color theme="0"/>
      </top>
      <bottom style="thin">
        <color indexed="64"/>
      </bottom>
      <diagonal/>
    </border>
    <border>
      <left style="thin">
        <color rgb="FF242164"/>
      </left>
      <right style="thin">
        <color rgb="FF242164"/>
      </right>
      <top style="thin">
        <color theme="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9" fillId="0" borderId="0"/>
    <xf numFmtId="0" fontId="10" fillId="0" borderId="0"/>
    <xf numFmtId="0" fontId="12" fillId="0" borderId="0" applyNumberFormat="0" applyFill="0" applyBorder="0" applyAlignment="0" applyProtection="0"/>
  </cellStyleXfs>
  <cellXfs count="73">
    <xf numFmtId="0" fontId="0" fillId="0" borderId="0" xfId="0"/>
    <xf numFmtId="0" fontId="9" fillId="0" borderId="0" xfId="1"/>
    <xf numFmtId="0" fontId="13" fillId="0" borderId="0" xfId="1" applyFont="1" applyAlignment="1">
      <alignment wrapText="1"/>
    </xf>
    <xf numFmtId="0" fontId="15" fillId="0" borderId="0" xfId="1" applyFont="1" applyAlignment="1">
      <alignment vertical="center" wrapText="1"/>
    </xf>
    <xf numFmtId="0" fontId="13" fillId="0" borderId="0" xfId="1" applyFont="1" applyAlignment="1">
      <alignment vertical="center" wrapText="1"/>
    </xf>
    <xf numFmtId="0" fontId="13" fillId="3" borderId="0" xfId="1" applyFont="1" applyFill="1" applyAlignment="1">
      <alignment wrapText="1"/>
    </xf>
    <xf numFmtId="0" fontId="17" fillId="4" borderId="2" xfId="1" applyFont="1" applyFill="1" applyBorder="1" applyAlignment="1">
      <alignment horizontal="left" vertical="center" wrapText="1"/>
    </xf>
    <xf numFmtId="0" fontId="17" fillId="4" borderId="2" xfId="1" applyFont="1" applyFill="1" applyBorder="1" applyAlignment="1">
      <alignment horizontal="center" vertical="center" wrapText="1"/>
    </xf>
    <xf numFmtId="0" fontId="18" fillId="3" borderId="0" xfId="1" applyFont="1" applyFill="1" applyAlignment="1">
      <alignment vertical="center" wrapText="1"/>
    </xf>
    <xf numFmtId="0" fontId="13" fillId="5" borderId="3" xfId="1" applyFont="1" applyFill="1" applyBorder="1" applyAlignment="1">
      <alignment vertical="center" wrapText="1"/>
    </xf>
    <xf numFmtId="0" fontId="13" fillId="5" borderId="1" xfId="1" applyFont="1" applyFill="1" applyBorder="1" applyAlignment="1">
      <alignment vertical="center" wrapText="1"/>
    </xf>
    <xf numFmtId="3" fontId="16" fillId="5" borderId="1" xfId="1" applyNumberFormat="1" applyFont="1" applyFill="1" applyBorder="1" applyAlignment="1">
      <alignment vertical="center" wrapText="1"/>
    </xf>
    <xf numFmtId="0" fontId="15" fillId="5" borderId="3" xfId="1" applyFont="1" applyFill="1" applyBorder="1" applyAlignment="1">
      <alignment horizontal="right" vertical="center" wrapText="1"/>
    </xf>
    <xf numFmtId="0" fontId="15" fillId="0" borderId="3" xfId="1" applyFont="1" applyBorder="1" applyAlignment="1" applyProtection="1">
      <alignment horizontal="center" vertical="center" wrapText="1"/>
      <protection locked="0"/>
    </xf>
    <xf numFmtId="3" fontId="21" fillId="0" borderId="3" xfId="1" applyNumberFormat="1" applyFont="1" applyBorder="1" applyAlignment="1" applyProtection="1">
      <alignment vertical="center" wrapText="1"/>
      <protection locked="0"/>
    </xf>
    <xf numFmtId="3" fontId="21" fillId="5" borderId="1" xfId="1" applyNumberFormat="1" applyFont="1" applyFill="1" applyBorder="1" applyAlignment="1">
      <alignment vertical="center" wrapText="1"/>
    </xf>
    <xf numFmtId="0" fontId="22" fillId="0" borderId="0" xfId="1" applyFont="1" applyAlignment="1">
      <alignment horizontal="center" vertical="center" wrapText="1"/>
    </xf>
    <xf numFmtId="2" fontId="22" fillId="0" borderId="0" xfId="1" applyNumberFormat="1" applyFont="1" applyAlignment="1">
      <alignment horizontal="center" vertical="center" wrapText="1"/>
    </xf>
    <xf numFmtId="0" fontId="17" fillId="4" borderId="6" xfId="1" applyFont="1" applyFill="1" applyBorder="1" applyAlignment="1">
      <alignment horizontal="center" vertical="center" wrapText="1"/>
    </xf>
    <xf numFmtId="0" fontId="23" fillId="4" borderId="7" xfId="1" applyFont="1" applyFill="1" applyBorder="1" applyAlignment="1">
      <alignment horizontal="right" vertical="center" wrapText="1"/>
    </xf>
    <xf numFmtId="0" fontId="23" fillId="4" borderId="8" xfId="1" applyFont="1" applyFill="1" applyBorder="1" applyAlignment="1">
      <alignment horizontal="right" vertical="center" wrapText="1"/>
    </xf>
    <xf numFmtId="0" fontId="23" fillId="4" borderId="9" xfId="1" applyFont="1" applyFill="1" applyBorder="1" applyAlignment="1">
      <alignment horizontal="right" vertical="center" wrapText="1"/>
    </xf>
    <xf numFmtId="0" fontId="9" fillId="0" borderId="0" xfId="1" applyProtection="1">
      <protection hidden="1"/>
    </xf>
    <xf numFmtId="0" fontId="9" fillId="2" borderId="1" xfId="1" applyFill="1" applyBorder="1" applyProtection="1">
      <protection hidden="1"/>
    </xf>
    <xf numFmtId="0" fontId="9" fillId="2" borderId="1" xfId="1" applyFill="1" applyBorder="1" applyAlignment="1" applyProtection="1">
      <alignment horizontal="center"/>
      <protection hidden="1"/>
    </xf>
    <xf numFmtId="0" fontId="9" fillId="0" borderId="1" xfId="1" applyBorder="1" applyProtection="1">
      <protection hidden="1"/>
    </xf>
    <xf numFmtId="2" fontId="9" fillId="0" borderId="0" xfId="1" applyNumberFormat="1" applyProtection="1">
      <protection hidden="1"/>
    </xf>
    <xf numFmtId="0" fontId="9" fillId="0" borderId="1" xfId="1" applyBorder="1" applyAlignment="1" applyProtection="1">
      <alignment horizontal="center"/>
      <protection hidden="1"/>
    </xf>
    <xf numFmtId="0" fontId="11" fillId="0" borderId="1" xfId="1" applyFont="1" applyBorder="1" applyAlignment="1" applyProtection="1">
      <alignment wrapText="1"/>
      <protection hidden="1"/>
    </xf>
    <xf numFmtId="49" fontId="13" fillId="3" borderId="0" xfId="1" applyNumberFormat="1" applyFont="1" applyFill="1" applyAlignment="1">
      <alignment horizontal="right" vertical="center" wrapText="1"/>
    </xf>
    <xf numFmtId="0" fontId="13" fillId="0" borderId="1" xfId="1" applyFont="1" applyBorder="1" applyAlignment="1" applyProtection="1">
      <alignment vertical="center" wrapText="1"/>
      <protection locked="0"/>
    </xf>
    <xf numFmtId="3" fontId="16" fillId="0" borderId="3" xfId="1" applyNumberFormat="1" applyFont="1" applyFill="1" applyBorder="1" applyAlignment="1">
      <alignment vertical="center" wrapText="1"/>
    </xf>
    <xf numFmtId="0" fontId="8" fillId="2" borderId="1" xfId="1" applyFont="1" applyFill="1" applyBorder="1" applyProtection="1">
      <protection hidden="1"/>
    </xf>
    <xf numFmtId="0" fontId="23" fillId="4" borderId="10" xfId="1" applyFont="1" applyFill="1" applyBorder="1" applyAlignment="1">
      <alignment horizontal="right" vertical="center" wrapText="1"/>
    </xf>
    <xf numFmtId="0" fontId="9" fillId="0" borderId="0" xfId="1" applyBorder="1" applyProtection="1">
      <protection hidden="1"/>
    </xf>
    <xf numFmtId="0" fontId="6" fillId="0" borderId="1" xfId="1" applyFont="1" applyFill="1" applyBorder="1" applyAlignment="1" applyProtection="1">
      <alignment horizontal="center"/>
      <protection hidden="1"/>
    </xf>
    <xf numFmtId="0" fontId="13" fillId="3" borderId="0" xfId="1" applyFont="1" applyFill="1" applyAlignment="1">
      <alignment horizontal="right" wrapText="1"/>
    </xf>
    <xf numFmtId="49" fontId="13" fillId="5" borderId="3" xfId="1" applyNumberFormat="1" applyFont="1" applyFill="1" applyBorder="1" applyAlignment="1" applyProtection="1">
      <alignment vertical="center" wrapText="1"/>
      <protection locked="0"/>
    </xf>
    <xf numFmtId="3" fontId="21" fillId="5" borderId="1" xfId="1" applyNumberFormat="1" applyFont="1" applyFill="1" applyBorder="1" applyAlignment="1" applyProtection="1">
      <alignment vertical="center" wrapText="1"/>
      <protection locked="0"/>
    </xf>
    <xf numFmtId="49" fontId="21" fillId="0" borderId="3" xfId="1" applyNumberFormat="1" applyFont="1" applyBorder="1" applyAlignment="1" applyProtection="1">
      <alignment vertical="center" wrapText="1"/>
      <protection locked="0"/>
    </xf>
    <xf numFmtId="0" fontId="21" fillId="5" borderId="3" xfId="1" applyFont="1" applyFill="1" applyBorder="1" applyAlignment="1" applyProtection="1">
      <alignment vertical="center" wrapText="1"/>
      <protection locked="0"/>
    </xf>
    <xf numFmtId="0" fontId="15" fillId="5" borderId="3" xfId="1" applyFont="1" applyFill="1" applyBorder="1" applyAlignment="1" applyProtection="1">
      <alignment vertical="center" wrapText="1"/>
      <protection locked="0"/>
    </xf>
    <xf numFmtId="49" fontId="21" fillId="0" borderId="3" xfId="1" applyNumberFormat="1" applyFont="1" applyFill="1" applyBorder="1" applyAlignment="1" applyProtection="1">
      <alignment vertical="center" wrapText="1"/>
      <protection locked="0"/>
    </xf>
    <xf numFmtId="0" fontId="7" fillId="0" borderId="11" xfId="1" applyFont="1" applyBorder="1" applyProtection="1">
      <protection hidden="1"/>
    </xf>
    <xf numFmtId="0" fontId="7" fillId="0" borderId="0" xfId="1" applyFont="1" applyBorder="1" applyProtection="1">
      <protection hidden="1"/>
    </xf>
    <xf numFmtId="0" fontId="6" fillId="0" borderId="0" xfId="1" applyFont="1" applyBorder="1" applyProtection="1">
      <protection hidden="1"/>
    </xf>
    <xf numFmtId="0" fontId="4" fillId="2" borderId="12" xfId="1" applyFont="1" applyFill="1" applyBorder="1" applyProtection="1">
      <protection hidden="1"/>
    </xf>
    <xf numFmtId="0" fontId="4" fillId="0" borderId="11" xfId="1" applyFont="1" applyBorder="1" applyProtection="1">
      <protection hidden="1"/>
    </xf>
    <xf numFmtId="0" fontId="3" fillId="0" borderId="11" xfId="1" applyFont="1" applyBorder="1" applyProtection="1">
      <protection hidden="1"/>
    </xf>
    <xf numFmtId="0" fontId="25" fillId="0" borderId="0" xfId="0" applyFont="1"/>
    <xf numFmtId="0" fontId="25" fillId="0" borderId="0" xfId="0" applyFont="1" applyAlignment="1">
      <alignment horizontal="left" vertical="center" wrapText="1"/>
    </xf>
    <xf numFmtId="0" fontId="25" fillId="0" borderId="13" xfId="0" applyFont="1" applyBorder="1"/>
    <xf numFmtId="0" fontId="21" fillId="0" borderId="3" xfId="1" applyNumberFormat="1" applyFont="1" applyFill="1" applyBorder="1" applyAlignment="1" applyProtection="1">
      <alignment vertical="center" wrapText="1"/>
      <protection locked="0"/>
    </xf>
    <xf numFmtId="0" fontId="9" fillId="0" borderId="0" xfId="1" applyAlignment="1" applyProtection="1">
      <alignment wrapText="1"/>
      <protection hidden="1"/>
    </xf>
    <xf numFmtId="0" fontId="9" fillId="0" borderId="15" xfId="1" applyBorder="1" applyProtection="1">
      <protection hidden="1"/>
    </xf>
    <xf numFmtId="0" fontId="5" fillId="0" borderId="14" xfId="1" applyFont="1" applyBorder="1" applyProtection="1">
      <protection hidden="1"/>
    </xf>
    <xf numFmtId="0" fontId="4" fillId="2" borderId="17" xfId="1" applyFont="1" applyFill="1" applyBorder="1" applyProtection="1">
      <protection hidden="1"/>
    </xf>
    <xf numFmtId="0" fontId="7" fillId="0" borderId="15" xfId="1" applyFont="1" applyBorder="1" applyProtection="1">
      <protection hidden="1"/>
    </xf>
    <xf numFmtId="0" fontId="7" fillId="0" borderId="16" xfId="1" applyFont="1" applyBorder="1" applyProtection="1">
      <protection hidden="1"/>
    </xf>
    <xf numFmtId="0" fontId="2" fillId="0" borderId="11" xfId="1" applyFont="1" applyBorder="1" applyProtection="1">
      <protection hidden="1"/>
    </xf>
    <xf numFmtId="0" fontId="9" fillId="2" borderId="18" xfId="1" applyFill="1" applyBorder="1" applyProtection="1">
      <protection hidden="1"/>
    </xf>
    <xf numFmtId="0" fontId="1" fillId="2" borderId="17" xfId="1" applyFont="1" applyFill="1" applyBorder="1" applyProtection="1">
      <protection hidden="1"/>
    </xf>
    <xf numFmtId="0" fontId="24" fillId="3" borderId="0" xfId="1" applyFont="1" applyFill="1" applyAlignment="1">
      <alignment horizontal="right" vertical="center" wrapText="1"/>
    </xf>
    <xf numFmtId="0" fontId="17" fillId="4" borderId="5" xfId="1" applyFont="1" applyFill="1" applyBorder="1" applyAlignment="1">
      <alignment horizontal="right" vertical="center" wrapText="1"/>
    </xf>
    <xf numFmtId="0" fontId="17" fillId="4" borderId="4" xfId="1" applyFont="1" applyFill="1" applyBorder="1" applyAlignment="1">
      <alignment horizontal="right" vertical="center" wrapText="1"/>
    </xf>
    <xf numFmtId="0" fontId="18" fillId="3" borderId="0" xfId="1" applyFont="1" applyFill="1" applyAlignment="1">
      <alignment horizontal="center" vertical="center" wrapText="1"/>
    </xf>
    <xf numFmtId="0" fontId="14" fillId="3" borderId="0" xfId="3" quotePrefix="1" applyFont="1" applyFill="1" applyAlignment="1">
      <alignment horizontal="right" vertical="center" wrapText="1"/>
    </xf>
    <xf numFmtId="0" fontId="15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wrapText="1"/>
    </xf>
    <xf numFmtId="0" fontId="15" fillId="0" borderId="1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26" fillId="0" borderId="0" xfId="1" applyFont="1" applyAlignment="1">
      <alignment wrapText="1"/>
    </xf>
  </cellXfs>
  <cellStyles count="4">
    <cellStyle name="Гиперссылка" xfId="3" builtinId="8"/>
    <cellStyle name="Обычный" xfId="0" builtinId="0"/>
    <cellStyle name="Обычный 2" xfId="1"/>
    <cellStyle name="Обычный 2 2" xfId="2"/>
  </cellStyles>
  <dxfs count="67"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0" tint="-0.14999847407452621"/>
        </patternFill>
      </fill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  <protection locked="1" hidden="1"/>
    </dxf>
    <dxf>
      <border outline="0">
        <left style="thin">
          <color indexed="64"/>
        </left>
        <top style="thin">
          <color indexed="64"/>
        </top>
      </border>
    </dxf>
    <dxf>
      <border outline="0">
        <bottom style="thin">
          <color indexed="64"/>
        </bottom>
      </border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  <dxf>
      <fill>
        <patternFill>
          <bgColor rgb="FF242164"/>
        </patternFill>
      </fill>
    </dxf>
  </dxfs>
  <tableStyles count="0" defaultTableStyle="TableStyleMedium2" defaultPivotStyle="PivotStyleLight16"/>
  <colors>
    <mruColors>
      <color rgb="FF242164"/>
      <color rgb="FF211C66"/>
      <color rgb="FF26185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22411</xdr:colOff>
      <xdr:row>0</xdr:row>
      <xdr:rowOff>291354</xdr:rowOff>
    </xdr:from>
    <xdr:to>
      <xdr:col>2</xdr:col>
      <xdr:colOff>1669676</xdr:colOff>
      <xdr:row>2</xdr:row>
      <xdr:rowOff>16443</xdr:rowOff>
    </xdr:to>
    <xdr:pic>
      <xdr:nvPicPr>
        <xdr:cNvPr id="3" name="Рисунок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4970" y="291354"/>
          <a:ext cx="2420471" cy="28538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66675</xdr:rowOff>
    </xdr:from>
    <xdr:to>
      <xdr:col>2</xdr:col>
      <xdr:colOff>28575</xdr:colOff>
      <xdr:row>0</xdr:row>
      <xdr:rowOff>243664</xdr:rowOff>
    </xdr:to>
    <xdr:pic>
      <xdr:nvPicPr>
        <xdr:cNvPr id="2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6675"/>
          <a:ext cx="1247775" cy="176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1" name="Таблица1" displayName="Таблица1" ref="B2:C13" totalsRowShown="0" headerRowBorderDxfId="8" tableBorderDxfId="7">
  <autoFilter ref="B2:C13"/>
  <tableColumns count="2">
    <tableColumn id="1" name="группа" dataDxfId="6" dataCellStyle="Обычный 2"/>
    <tableColumn id="2" name="Код" dataDxfId="5" dataCellStyle="Обычный 2"/>
  </tableColumns>
  <tableStyleInfo name="TableStyleMedium22" showFirstColumn="0" showLastColumn="0" showRowStripes="1" showColumnStripes="0"/>
</table>
</file>

<file path=xl/tables/table2.xml><?xml version="1.0" encoding="utf-8"?>
<table xmlns="http://schemas.openxmlformats.org/spreadsheetml/2006/main" id="3" name="Таблица3" displayName="Таблица3" ref="D2:E5" totalsRowShown="0" headerRowDxfId="4" headerRowBorderDxfId="3" tableBorderDxfId="2" totalsRowBorderDxfId="1" headerRowCellStyle="Обычный 2">
  <autoFilter ref="D2:E5"/>
  <tableColumns count="2">
    <tableColumn id="1" name="Признак предмета расчета "/>
    <tableColumn id="2" name="Код" dataDxfId="0" dataCellStyle="Обычный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0"/>
  <sheetViews>
    <sheetView tabSelected="1" zoomScale="85" zoomScaleNormal="85" workbookViewId="0">
      <pane ySplit="8" topLeftCell="A9" activePane="bottomLeft" state="frozen"/>
      <selection activeCell="M31" sqref="M31"/>
      <selection pane="bottomLeft" activeCell="F13" sqref="F13"/>
    </sheetView>
  </sheetViews>
  <sheetFormatPr defaultColWidth="14.7109375" defaultRowHeight="54" customHeight="1" outlineLevelCol="1" x14ac:dyDescent="0.2"/>
  <cols>
    <col min="1" max="1" width="4.5703125" style="2" customWidth="1"/>
    <col min="2" max="2" width="11.5703125" style="2" customWidth="1"/>
    <col min="3" max="3" width="25.85546875" style="2" customWidth="1"/>
    <col min="4" max="4" width="41.28515625" style="2" customWidth="1"/>
    <col min="5" max="5" width="9.28515625" style="2" customWidth="1"/>
    <col min="6" max="6" width="14.7109375" style="2" customWidth="1"/>
    <col min="7" max="7" width="6" style="2" customWidth="1"/>
    <col min="8" max="8" width="15.7109375" style="2" customWidth="1"/>
    <col min="9" max="9" width="13.85546875" style="2" customWidth="1"/>
    <col min="10" max="10" width="15.7109375" style="2" customWidth="1"/>
    <col min="11" max="11" width="18.28515625" style="2" customWidth="1"/>
    <col min="12" max="12" width="18" style="2" bestFit="1" customWidth="1"/>
    <col min="13" max="14" width="18" style="2" customWidth="1"/>
    <col min="15" max="15" width="16.140625" style="2" hidden="1" customWidth="1" outlineLevel="1"/>
    <col min="16" max="16" width="33.85546875" style="2" customWidth="1" collapsed="1"/>
    <col min="17" max="17" width="16.85546875" style="2" hidden="1" customWidth="1" outlineLevel="1"/>
    <col min="18" max="18" width="9.140625" style="16" customWidth="1" collapsed="1"/>
    <col min="19" max="19" width="4.5703125" style="2" customWidth="1"/>
    <col min="20" max="16384" width="14.7109375" style="2"/>
  </cols>
  <sheetData>
    <row r="1" spans="1:18" ht="25.5" customHeight="1" x14ac:dyDescent="0.2">
      <c r="A1" s="5"/>
      <c r="B1" s="5"/>
      <c r="C1" s="5"/>
      <c r="D1" s="5"/>
      <c r="E1" s="5"/>
      <c r="F1" s="5"/>
      <c r="G1" s="5"/>
      <c r="H1" s="5"/>
      <c r="J1" s="5"/>
      <c r="K1" s="5"/>
      <c r="L1" s="5"/>
      <c r="M1" s="5"/>
      <c r="N1" s="5"/>
      <c r="O1" s="5"/>
      <c r="P1" s="5"/>
    </row>
    <row r="2" spans="1:18" ht="18.75" customHeight="1" x14ac:dyDescent="0.2">
      <c r="A2" s="5"/>
      <c r="B2" s="5"/>
      <c r="C2" s="5"/>
      <c r="D2" s="5"/>
      <c r="E2" s="62" t="s">
        <v>14</v>
      </c>
      <c r="F2" s="62"/>
      <c r="G2" s="29" t="s">
        <v>77</v>
      </c>
      <c r="H2" s="66" t="s">
        <v>17</v>
      </c>
      <c r="I2" s="66"/>
      <c r="J2" s="66"/>
      <c r="K2" s="66"/>
      <c r="L2" s="66"/>
      <c r="M2" s="66"/>
      <c r="N2" s="66"/>
      <c r="O2" s="66"/>
      <c r="P2" s="66"/>
    </row>
    <row r="3" spans="1:18" ht="5.25" customHeight="1" x14ac:dyDescent="0.2">
      <c r="A3" s="5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</row>
    <row r="4" spans="1:18" ht="25.5" customHeight="1" x14ac:dyDescent="0.2">
      <c r="A4" s="65" t="s">
        <v>33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8" ht="7.5" customHeight="1" x14ac:dyDescent="0.2">
      <c r="A5" s="5"/>
      <c r="B5" s="5"/>
      <c r="C5" s="36" t="s">
        <v>51</v>
      </c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</row>
    <row r="6" spans="1:18" s="3" customFormat="1" ht="63.75" x14ac:dyDescent="0.25">
      <c r="A6" s="6" t="s">
        <v>0</v>
      </c>
      <c r="B6" s="7" t="s">
        <v>1</v>
      </c>
      <c r="C6" s="7" t="s">
        <v>2</v>
      </c>
      <c r="D6" s="7" t="s">
        <v>18</v>
      </c>
      <c r="E6" s="7" t="s">
        <v>19</v>
      </c>
      <c r="F6" s="7" t="s">
        <v>21</v>
      </c>
      <c r="G6" s="7" t="s">
        <v>3</v>
      </c>
      <c r="H6" s="7" t="s">
        <v>20</v>
      </c>
      <c r="I6" s="7" t="s">
        <v>4</v>
      </c>
      <c r="J6" s="7" t="s">
        <v>5</v>
      </c>
      <c r="K6" s="7" t="s">
        <v>36</v>
      </c>
      <c r="L6" s="7" t="s">
        <v>37</v>
      </c>
      <c r="M6" s="7" t="s">
        <v>50</v>
      </c>
      <c r="N6" s="7" t="s">
        <v>52</v>
      </c>
      <c r="O6" s="7" t="s">
        <v>63</v>
      </c>
      <c r="P6" s="7" t="s">
        <v>75</v>
      </c>
      <c r="Q6" s="7" t="s">
        <v>74</v>
      </c>
      <c r="R6" s="16"/>
    </row>
    <row r="7" spans="1:18" s="3" customFormat="1" ht="14.25" customHeight="1" x14ac:dyDescent="0.25">
      <c r="A7" s="7">
        <v>1</v>
      </c>
      <c r="B7" s="18">
        <v>2</v>
      </c>
      <c r="C7" s="18">
        <v>3</v>
      </c>
      <c r="D7" s="7">
        <v>4</v>
      </c>
      <c r="E7" s="18">
        <v>5</v>
      </c>
      <c r="F7" s="18">
        <v>6</v>
      </c>
      <c r="G7" s="7">
        <v>7</v>
      </c>
      <c r="H7" s="18">
        <v>8</v>
      </c>
      <c r="I7" s="18">
        <v>9</v>
      </c>
      <c r="J7" s="7">
        <v>10</v>
      </c>
      <c r="K7" s="18">
        <v>11</v>
      </c>
      <c r="L7" s="18">
        <v>12</v>
      </c>
      <c r="M7" s="7">
        <v>13</v>
      </c>
      <c r="N7" s="18">
        <v>14</v>
      </c>
      <c r="O7" s="18"/>
      <c r="P7" s="18">
        <v>15</v>
      </c>
      <c r="Q7" s="7">
        <v>16</v>
      </c>
      <c r="R7" s="16"/>
    </row>
    <row r="8" spans="1:18" s="3" customFormat="1" ht="24" customHeight="1" x14ac:dyDescent="0.25">
      <c r="A8" s="19" t="s">
        <v>15</v>
      </c>
      <c r="B8" s="20"/>
      <c r="C8" s="33"/>
      <c r="D8" s="21" t="s">
        <v>30</v>
      </c>
      <c r="E8" s="21"/>
      <c r="F8" s="63" t="s">
        <v>15</v>
      </c>
      <c r="G8" s="64"/>
      <c r="H8" s="11">
        <f>SUM(H9:H28)</f>
        <v>0</v>
      </c>
      <c r="I8" s="12" t="s">
        <v>16</v>
      </c>
      <c r="J8" s="11">
        <f>SUM(J9:J28)</f>
        <v>0</v>
      </c>
      <c r="K8" s="31"/>
      <c r="L8" s="31"/>
      <c r="M8" s="31"/>
      <c r="N8" s="12"/>
      <c r="O8" s="4"/>
      <c r="P8" s="12" t="s">
        <v>16</v>
      </c>
      <c r="Q8" s="12" t="s">
        <v>16</v>
      </c>
      <c r="R8" s="16"/>
    </row>
    <row r="9" spans="1:18" s="4" customFormat="1" ht="22.5" x14ac:dyDescent="0.25">
      <c r="A9" s="9">
        <v>1</v>
      </c>
      <c r="B9" s="39"/>
      <c r="C9" s="40"/>
      <c r="D9" s="41"/>
      <c r="E9" s="13"/>
      <c r="F9" s="14"/>
      <c r="G9" s="14"/>
      <c r="H9" s="15" t="str">
        <f t="shared" ref="H9:H11" si="0">IF(G9+F9=0,"",F9*G9)</f>
        <v/>
      </c>
      <c r="I9" s="14"/>
      <c r="J9" s="15" t="str">
        <f t="shared" ref="J9:J11" si="1">IF(I9+G9=0,"",G9*I9)</f>
        <v/>
      </c>
      <c r="K9" s="42"/>
      <c r="L9" s="42"/>
      <c r="M9" s="52"/>
      <c r="N9" s="37"/>
      <c r="O9" s="4" t="e">
        <f>VLOOKUP(N9,Таблица1[],2,FALSE)</f>
        <v>#N/A</v>
      </c>
      <c r="P9" s="38"/>
      <c r="Q9" s="30" t="e">
        <f>VLOOKUP(C9,Таблица3[],2,FALSE)</f>
        <v>#N/A</v>
      </c>
      <c r="R9" s="17" t="str">
        <f>Технический!O4</f>
        <v xml:space="preserve"> </v>
      </c>
    </row>
    <row r="10" spans="1:18" s="4" customFormat="1" ht="22.5" customHeight="1" x14ac:dyDescent="0.25">
      <c r="A10" s="10">
        <v>2</v>
      </c>
      <c r="B10" s="39"/>
      <c r="C10" s="40"/>
      <c r="D10" s="41"/>
      <c r="E10" s="13"/>
      <c r="F10" s="14"/>
      <c r="G10" s="14"/>
      <c r="H10" s="15" t="str">
        <f t="shared" si="0"/>
        <v/>
      </c>
      <c r="I10" s="14"/>
      <c r="J10" s="15" t="str">
        <f t="shared" si="1"/>
        <v/>
      </c>
      <c r="K10" s="42"/>
      <c r="L10" s="42"/>
      <c r="M10" s="52"/>
      <c r="N10" s="37"/>
      <c r="O10" s="4" t="e">
        <f>VLOOKUP(N10,Таблица1[],2,FALSE)</f>
        <v>#N/A</v>
      </c>
      <c r="P10" s="38"/>
      <c r="Q10" s="30" t="e">
        <f>VLOOKUP(C10,Таблица3[],2,FALSE)</f>
        <v>#N/A</v>
      </c>
      <c r="R10" s="17" t="str">
        <f>Технический!O5</f>
        <v xml:space="preserve"> </v>
      </c>
    </row>
    <row r="11" spans="1:18" s="4" customFormat="1" ht="22.5" customHeight="1" x14ac:dyDescent="0.25">
      <c r="A11" s="10">
        <v>3</v>
      </c>
      <c r="B11" s="39"/>
      <c r="C11" s="40"/>
      <c r="D11" s="41"/>
      <c r="E11" s="13"/>
      <c r="F11" s="14"/>
      <c r="G11" s="14"/>
      <c r="H11" s="15" t="str">
        <f t="shared" si="0"/>
        <v/>
      </c>
      <c r="I11" s="14"/>
      <c r="J11" s="15" t="str">
        <f t="shared" si="1"/>
        <v/>
      </c>
      <c r="K11" s="42"/>
      <c r="L11" s="42"/>
      <c r="M11" s="52"/>
      <c r="N11" s="37"/>
      <c r="O11" s="4" t="e">
        <f>VLOOKUP(N11,Таблица1[],2,FALSE)</f>
        <v>#N/A</v>
      </c>
      <c r="P11" s="38"/>
      <c r="Q11" s="30" t="e">
        <f>VLOOKUP(C11,Таблица3[],2,FALSE)</f>
        <v>#N/A</v>
      </c>
      <c r="R11" s="17" t="str">
        <f>Технический!O6</f>
        <v xml:space="preserve"> </v>
      </c>
    </row>
    <row r="12" spans="1:18" ht="22.5" customHeight="1" x14ac:dyDescent="0.2">
      <c r="A12" s="10">
        <v>4</v>
      </c>
      <c r="B12" s="39"/>
      <c r="C12" s="40"/>
      <c r="D12" s="41"/>
      <c r="E12" s="13"/>
      <c r="F12" s="14"/>
      <c r="G12" s="14"/>
      <c r="H12" s="15" t="str">
        <f t="shared" ref="H12:H28" si="2">IF(G12+F12=0,"",F12*G12)</f>
        <v/>
      </c>
      <c r="I12" s="14"/>
      <c r="J12" s="15" t="str">
        <f t="shared" ref="J12:J28" si="3">IF(I12+G12=0,"",G12*I12)</f>
        <v/>
      </c>
      <c r="K12" s="42"/>
      <c r="L12" s="42"/>
      <c r="M12" s="52"/>
      <c r="N12" s="37"/>
      <c r="O12" s="4" t="e">
        <f>VLOOKUP(N12,Таблица1[],2,FALSE)</f>
        <v>#N/A</v>
      </c>
      <c r="P12" s="38"/>
      <c r="Q12" s="30" t="e">
        <f>VLOOKUP(C12,Таблица3[],2,FALSE)</f>
        <v>#N/A</v>
      </c>
      <c r="R12" s="17" t="str">
        <f>Технический!O7</f>
        <v xml:space="preserve"> </v>
      </c>
    </row>
    <row r="13" spans="1:18" ht="22.5" customHeight="1" x14ac:dyDescent="0.2">
      <c r="A13" s="10">
        <v>5</v>
      </c>
      <c r="B13" s="39"/>
      <c r="C13" s="40"/>
      <c r="D13" s="41"/>
      <c r="E13" s="13"/>
      <c r="F13" s="14"/>
      <c r="G13" s="14"/>
      <c r="H13" s="15" t="str">
        <f t="shared" si="2"/>
        <v/>
      </c>
      <c r="I13" s="14"/>
      <c r="J13" s="15" t="str">
        <f t="shared" si="3"/>
        <v/>
      </c>
      <c r="K13" s="42"/>
      <c r="L13" s="42"/>
      <c r="M13" s="52"/>
      <c r="N13" s="37"/>
      <c r="O13" s="4" t="e">
        <f>VLOOKUP(N13,Таблица1[],2,FALSE)</f>
        <v>#N/A</v>
      </c>
      <c r="P13" s="38"/>
      <c r="Q13" s="30" t="e">
        <f>VLOOKUP(C13,Таблица3[],2,FALSE)</f>
        <v>#N/A</v>
      </c>
      <c r="R13" s="17" t="str">
        <f>Технический!O8</f>
        <v xml:space="preserve"> </v>
      </c>
    </row>
    <row r="14" spans="1:18" ht="22.5" customHeight="1" x14ac:dyDescent="0.2">
      <c r="A14" s="10">
        <v>6</v>
      </c>
      <c r="B14" s="39"/>
      <c r="C14" s="40"/>
      <c r="D14" s="41"/>
      <c r="E14" s="13"/>
      <c r="F14" s="14"/>
      <c r="G14" s="14"/>
      <c r="H14" s="15" t="str">
        <f t="shared" si="2"/>
        <v/>
      </c>
      <c r="I14" s="14"/>
      <c r="J14" s="15" t="str">
        <f t="shared" si="3"/>
        <v/>
      </c>
      <c r="K14" s="42"/>
      <c r="L14" s="42"/>
      <c r="M14" s="52"/>
      <c r="N14" s="37"/>
      <c r="O14" s="4" t="e">
        <f>VLOOKUP(N14,Таблица1[],2,FALSE)</f>
        <v>#N/A</v>
      </c>
      <c r="P14" s="38"/>
      <c r="Q14" s="30" t="e">
        <f>VLOOKUP(C14,Таблица3[],2,FALSE)</f>
        <v>#N/A</v>
      </c>
      <c r="R14" s="17" t="str">
        <f>Технический!O9</f>
        <v xml:space="preserve"> </v>
      </c>
    </row>
    <row r="15" spans="1:18" ht="22.5" customHeight="1" x14ac:dyDescent="0.2">
      <c r="A15" s="10">
        <v>7</v>
      </c>
      <c r="B15" s="39"/>
      <c r="C15" s="40"/>
      <c r="D15" s="41"/>
      <c r="E15" s="13"/>
      <c r="F15" s="14"/>
      <c r="G15" s="14"/>
      <c r="H15" s="15" t="str">
        <f t="shared" si="2"/>
        <v/>
      </c>
      <c r="I15" s="14"/>
      <c r="J15" s="15" t="str">
        <f t="shared" si="3"/>
        <v/>
      </c>
      <c r="K15" s="42"/>
      <c r="L15" s="42"/>
      <c r="M15" s="52"/>
      <c r="N15" s="37"/>
      <c r="O15" s="4" t="e">
        <f>VLOOKUP(N15,Таблица1[],2,FALSE)</f>
        <v>#N/A</v>
      </c>
      <c r="P15" s="38"/>
      <c r="Q15" s="30" t="e">
        <f>VLOOKUP(C15,Таблица3[],2,FALSE)</f>
        <v>#N/A</v>
      </c>
      <c r="R15" s="17" t="str">
        <f>Технический!O10</f>
        <v xml:space="preserve"> </v>
      </c>
    </row>
    <row r="16" spans="1:18" ht="22.5" customHeight="1" x14ac:dyDescent="0.2">
      <c r="A16" s="10">
        <v>8</v>
      </c>
      <c r="B16" s="39"/>
      <c r="C16" s="40"/>
      <c r="D16" s="41"/>
      <c r="E16" s="13"/>
      <c r="F16" s="14"/>
      <c r="G16" s="14"/>
      <c r="H16" s="15" t="str">
        <f t="shared" si="2"/>
        <v/>
      </c>
      <c r="I16" s="14"/>
      <c r="J16" s="15" t="str">
        <f t="shared" si="3"/>
        <v/>
      </c>
      <c r="K16" s="42"/>
      <c r="L16" s="42"/>
      <c r="M16" s="52"/>
      <c r="N16" s="37"/>
      <c r="O16" s="4" t="e">
        <f>VLOOKUP(N16,Таблица1[],2,FALSE)</f>
        <v>#N/A</v>
      </c>
      <c r="P16" s="38"/>
      <c r="Q16" s="30" t="e">
        <f>VLOOKUP(C16,Таблица3[],2,FALSE)</f>
        <v>#N/A</v>
      </c>
      <c r="R16" s="17" t="str">
        <f>Технический!O11</f>
        <v xml:space="preserve"> </v>
      </c>
    </row>
    <row r="17" spans="1:18" ht="22.5" customHeight="1" x14ac:dyDescent="0.2">
      <c r="A17" s="10">
        <v>9</v>
      </c>
      <c r="B17" s="39"/>
      <c r="C17" s="40"/>
      <c r="D17" s="41"/>
      <c r="E17" s="13"/>
      <c r="F17" s="14"/>
      <c r="G17" s="14"/>
      <c r="H17" s="15" t="str">
        <f t="shared" si="2"/>
        <v/>
      </c>
      <c r="I17" s="14"/>
      <c r="J17" s="15" t="str">
        <f t="shared" si="3"/>
        <v/>
      </c>
      <c r="K17" s="42"/>
      <c r="L17" s="42"/>
      <c r="M17" s="52"/>
      <c r="N17" s="37"/>
      <c r="O17" s="4" t="e">
        <f>VLOOKUP(N17,Таблица1[],2,FALSE)</f>
        <v>#N/A</v>
      </c>
      <c r="P17" s="38"/>
      <c r="Q17" s="30" t="e">
        <f>VLOOKUP(C17,Таблица3[],2,FALSE)</f>
        <v>#N/A</v>
      </c>
      <c r="R17" s="17" t="str">
        <f>Технический!O12</f>
        <v xml:space="preserve"> </v>
      </c>
    </row>
    <row r="18" spans="1:18" ht="22.5" customHeight="1" x14ac:dyDescent="0.2">
      <c r="A18" s="10">
        <v>10</v>
      </c>
      <c r="B18" s="39"/>
      <c r="C18" s="40"/>
      <c r="D18" s="41"/>
      <c r="E18" s="13"/>
      <c r="F18" s="14"/>
      <c r="G18" s="14"/>
      <c r="H18" s="15" t="str">
        <f t="shared" si="2"/>
        <v/>
      </c>
      <c r="I18" s="14"/>
      <c r="J18" s="15" t="str">
        <f t="shared" si="3"/>
        <v/>
      </c>
      <c r="K18" s="42"/>
      <c r="L18" s="42"/>
      <c r="M18" s="52"/>
      <c r="N18" s="37"/>
      <c r="O18" s="4" t="e">
        <f>VLOOKUP(N18,Таблица1[],2,FALSE)</f>
        <v>#N/A</v>
      </c>
      <c r="P18" s="38"/>
      <c r="Q18" s="30" t="e">
        <f>VLOOKUP(C18,Таблица3[],2,FALSE)</f>
        <v>#N/A</v>
      </c>
      <c r="R18" s="17" t="str">
        <f>Технический!O13</f>
        <v xml:space="preserve"> </v>
      </c>
    </row>
    <row r="19" spans="1:18" ht="22.5" customHeight="1" x14ac:dyDescent="0.2">
      <c r="A19" s="10">
        <v>11</v>
      </c>
      <c r="B19" s="39"/>
      <c r="C19" s="40"/>
      <c r="D19" s="41"/>
      <c r="E19" s="13"/>
      <c r="F19" s="14"/>
      <c r="G19" s="14"/>
      <c r="H19" s="15" t="str">
        <f t="shared" si="2"/>
        <v/>
      </c>
      <c r="I19" s="14"/>
      <c r="J19" s="15" t="str">
        <f t="shared" si="3"/>
        <v/>
      </c>
      <c r="K19" s="42"/>
      <c r="L19" s="42"/>
      <c r="M19" s="52"/>
      <c r="N19" s="37"/>
      <c r="O19" s="4" t="e">
        <f>VLOOKUP(N19,Таблица1[],2,FALSE)</f>
        <v>#N/A</v>
      </c>
      <c r="P19" s="38"/>
      <c r="Q19" s="30" t="e">
        <f>VLOOKUP(C19,Таблица3[],2,FALSE)</f>
        <v>#N/A</v>
      </c>
      <c r="R19" s="17" t="str">
        <f>Технический!O14</f>
        <v xml:space="preserve"> </v>
      </c>
    </row>
    <row r="20" spans="1:18" ht="22.5" customHeight="1" x14ac:dyDescent="0.2">
      <c r="A20" s="10">
        <v>12</v>
      </c>
      <c r="B20" s="39"/>
      <c r="C20" s="40"/>
      <c r="D20" s="41"/>
      <c r="E20" s="13"/>
      <c r="F20" s="14"/>
      <c r="G20" s="14"/>
      <c r="H20" s="15" t="str">
        <f t="shared" si="2"/>
        <v/>
      </c>
      <c r="I20" s="14"/>
      <c r="J20" s="15" t="str">
        <f t="shared" si="3"/>
        <v/>
      </c>
      <c r="K20" s="42"/>
      <c r="L20" s="42"/>
      <c r="M20" s="52"/>
      <c r="N20" s="37"/>
      <c r="O20" s="4" t="e">
        <f>VLOOKUP(N20,Таблица1[],2,FALSE)</f>
        <v>#N/A</v>
      </c>
      <c r="P20" s="38"/>
      <c r="Q20" s="30" t="e">
        <f>VLOOKUP(C20,Таблица3[],2,FALSE)</f>
        <v>#N/A</v>
      </c>
      <c r="R20" s="17" t="str">
        <f>Технический!O15</f>
        <v xml:space="preserve"> </v>
      </c>
    </row>
    <row r="21" spans="1:18" ht="22.5" customHeight="1" x14ac:dyDescent="0.2">
      <c r="A21" s="10">
        <v>13</v>
      </c>
      <c r="B21" s="39"/>
      <c r="C21" s="40"/>
      <c r="D21" s="41"/>
      <c r="E21" s="13"/>
      <c r="F21" s="14"/>
      <c r="G21" s="14"/>
      <c r="H21" s="15" t="str">
        <f t="shared" si="2"/>
        <v/>
      </c>
      <c r="I21" s="14"/>
      <c r="J21" s="15" t="str">
        <f t="shared" si="3"/>
        <v/>
      </c>
      <c r="K21" s="42"/>
      <c r="L21" s="42"/>
      <c r="M21" s="52"/>
      <c r="N21" s="37"/>
      <c r="O21" s="4" t="e">
        <f>VLOOKUP(N21,Таблица1[],2,FALSE)</f>
        <v>#N/A</v>
      </c>
      <c r="P21" s="38"/>
      <c r="Q21" s="30" t="e">
        <f>VLOOKUP(C21,Таблица3[],2,FALSE)</f>
        <v>#N/A</v>
      </c>
      <c r="R21" s="17" t="str">
        <f>Технический!O16</f>
        <v xml:space="preserve"> </v>
      </c>
    </row>
    <row r="22" spans="1:18" ht="22.5" customHeight="1" x14ac:dyDescent="0.2">
      <c r="A22" s="10">
        <v>14</v>
      </c>
      <c r="B22" s="39"/>
      <c r="C22" s="40"/>
      <c r="D22" s="41"/>
      <c r="E22" s="13"/>
      <c r="F22" s="14"/>
      <c r="G22" s="14"/>
      <c r="H22" s="15" t="str">
        <f t="shared" si="2"/>
        <v/>
      </c>
      <c r="I22" s="14"/>
      <c r="J22" s="15" t="str">
        <f t="shared" si="3"/>
        <v/>
      </c>
      <c r="K22" s="42"/>
      <c r="L22" s="42"/>
      <c r="M22" s="52"/>
      <c r="N22" s="37"/>
      <c r="O22" s="4" t="e">
        <f>VLOOKUP(N22,Таблица1[],2,FALSE)</f>
        <v>#N/A</v>
      </c>
      <c r="P22" s="38"/>
      <c r="Q22" s="30" t="e">
        <f>VLOOKUP(C22,Таблица3[],2,FALSE)</f>
        <v>#N/A</v>
      </c>
      <c r="R22" s="17" t="str">
        <f>Технический!O17</f>
        <v xml:space="preserve"> </v>
      </c>
    </row>
    <row r="23" spans="1:18" ht="22.5" customHeight="1" x14ac:dyDescent="0.2">
      <c r="A23" s="10">
        <v>15</v>
      </c>
      <c r="B23" s="39"/>
      <c r="C23" s="40"/>
      <c r="D23" s="41"/>
      <c r="E23" s="13"/>
      <c r="F23" s="14"/>
      <c r="G23" s="14"/>
      <c r="H23" s="15" t="str">
        <f t="shared" si="2"/>
        <v/>
      </c>
      <c r="I23" s="14"/>
      <c r="J23" s="15" t="str">
        <f t="shared" si="3"/>
        <v/>
      </c>
      <c r="K23" s="42"/>
      <c r="L23" s="42"/>
      <c r="M23" s="52"/>
      <c r="N23" s="37"/>
      <c r="O23" s="4" t="e">
        <f>VLOOKUP(N23,Таблица1[],2,FALSE)</f>
        <v>#N/A</v>
      </c>
      <c r="P23" s="38"/>
      <c r="Q23" s="30" t="e">
        <f>VLOOKUP(C23,Таблица3[],2,FALSE)</f>
        <v>#N/A</v>
      </c>
      <c r="R23" s="17" t="str">
        <f>Технический!O18</f>
        <v xml:space="preserve"> </v>
      </c>
    </row>
    <row r="24" spans="1:18" ht="22.5" customHeight="1" x14ac:dyDescent="0.2">
      <c r="A24" s="10">
        <v>16</v>
      </c>
      <c r="B24" s="39"/>
      <c r="C24" s="40"/>
      <c r="D24" s="41"/>
      <c r="E24" s="13"/>
      <c r="F24" s="14"/>
      <c r="G24" s="14"/>
      <c r="H24" s="15" t="str">
        <f t="shared" si="2"/>
        <v/>
      </c>
      <c r="I24" s="14"/>
      <c r="J24" s="15" t="str">
        <f t="shared" si="3"/>
        <v/>
      </c>
      <c r="K24" s="42"/>
      <c r="L24" s="42"/>
      <c r="M24" s="52"/>
      <c r="N24" s="37"/>
      <c r="O24" s="4" t="e">
        <f>VLOOKUP(N24,Таблица1[],2,FALSE)</f>
        <v>#N/A</v>
      </c>
      <c r="P24" s="38"/>
      <c r="Q24" s="30" t="e">
        <f>VLOOKUP(C24,Таблица3[],2,FALSE)</f>
        <v>#N/A</v>
      </c>
      <c r="R24" s="17" t="str">
        <f>Технический!O19</f>
        <v xml:space="preserve"> </v>
      </c>
    </row>
    <row r="25" spans="1:18" ht="22.5" customHeight="1" x14ac:dyDescent="0.2">
      <c r="A25" s="10">
        <v>17</v>
      </c>
      <c r="B25" s="39"/>
      <c r="C25" s="40"/>
      <c r="D25" s="41"/>
      <c r="E25" s="13"/>
      <c r="F25" s="14"/>
      <c r="G25" s="14"/>
      <c r="H25" s="15" t="str">
        <f t="shared" si="2"/>
        <v/>
      </c>
      <c r="I25" s="14"/>
      <c r="J25" s="15" t="str">
        <f t="shared" si="3"/>
        <v/>
      </c>
      <c r="K25" s="42"/>
      <c r="L25" s="42"/>
      <c r="M25" s="52"/>
      <c r="N25" s="37"/>
      <c r="O25" s="4" t="e">
        <f>VLOOKUP(N25,Таблица1[],2,FALSE)</f>
        <v>#N/A</v>
      </c>
      <c r="P25" s="38"/>
      <c r="Q25" s="30" t="e">
        <f>VLOOKUP(C25,Таблица3[],2,FALSE)</f>
        <v>#N/A</v>
      </c>
      <c r="R25" s="17" t="str">
        <f>Технический!O20</f>
        <v xml:space="preserve"> </v>
      </c>
    </row>
    <row r="26" spans="1:18" ht="22.5" customHeight="1" x14ac:dyDescent="0.2">
      <c r="A26" s="10">
        <v>18</v>
      </c>
      <c r="B26" s="39"/>
      <c r="C26" s="40"/>
      <c r="D26" s="41"/>
      <c r="E26" s="13"/>
      <c r="F26" s="14"/>
      <c r="G26" s="14"/>
      <c r="H26" s="15" t="str">
        <f t="shared" si="2"/>
        <v/>
      </c>
      <c r="I26" s="14"/>
      <c r="J26" s="15" t="str">
        <f t="shared" si="3"/>
        <v/>
      </c>
      <c r="K26" s="42"/>
      <c r="L26" s="42"/>
      <c r="M26" s="52"/>
      <c r="N26" s="37"/>
      <c r="O26" s="4" t="e">
        <f>VLOOKUP(N26,Таблица1[],2,FALSE)</f>
        <v>#N/A</v>
      </c>
      <c r="P26" s="38"/>
      <c r="Q26" s="30" t="e">
        <f>VLOOKUP(C26,Таблица3[],2,FALSE)</f>
        <v>#N/A</v>
      </c>
      <c r="R26" s="17" t="str">
        <f>Технический!O21</f>
        <v xml:space="preserve"> </v>
      </c>
    </row>
    <row r="27" spans="1:18" ht="22.5" customHeight="1" x14ac:dyDescent="0.2">
      <c r="A27" s="10">
        <v>19</v>
      </c>
      <c r="B27" s="39"/>
      <c r="C27" s="40"/>
      <c r="D27" s="41"/>
      <c r="E27" s="13"/>
      <c r="F27" s="14"/>
      <c r="G27" s="14"/>
      <c r="H27" s="15" t="str">
        <f t="shared" si="2"/>
        <v/>
      </c>
      <c r="I27" s="14"/>
      <c r="J27" s="15" t="str">
        <f t="shared" si="3"/>
        <v/>
      </c>
      <c r="K27" s="42"/>
      <c r="L27" s="42"/>
      <c r="M27" s="52"/>
      <c r="N27" s="37"/>
      <c r="O27" s="4" t="e">
        <f>VLOOKUP(N27,Таблица1[],2,FALSE)</f>
        <v>#N/A</v>
      </c>
      <c r="P27" s="38"/>
      <c r="Q27" s="30" t="e">
        <f>VLOOKUP(C27,Таблица3[],2,FALSE)</f>
        <v>#N/A</v>
      </c>
      <c r="R27" s="17" t="str">
        <f>Технический!O22</f>
        <v xml:space="preserve"> </v>
      </c>
    </row>
    <row r="28" spans="1:18" ht="22.5" customHeight="1" x14ac:dyDescent="0.2">
      <c r="A28" s="10">
        <v>20</v>
      </c>
      <c r="B28" s="39"/>
      <c r="C28" s="40"/>
      <c r="D28" s="41"/>
      <c r="E28" s="13"/>
      <c r="F28" s="14"/>
      <c r="G28" s="14"/>
      <c r="H28" s="15" t="str">
        <f t="shared" si="2"/>
        <v/>
      </c>
      <c r="I28" s="14"/>
      <c r="J28" s="15" t="str">
        <f t="shared" si="3"/>
        <v/>
      </c>
      <c r="K28" s="42"/>
      <c r="L28" s="42"/>
      <c r="M28" s="52"/>
      <c r="N28" s="37"/>
      <c r="O28" s="4" t="e">
        <f>VLOOKUP(N28,Таблица1[],2,FALSE)</f>
        <v>#N/A</v>
      </c>
      <c r="P28" s="38"/>
      <c r="Q28" s="30" t="e">
        <f>VLOOKUP(C28,Таблица3[],2,FALSE)</f>
        <v>#N/A</v>
      </c>
      <c r="R28" s="17" t="str">
        <f>Технический!O23</f>
        <v xml:space="preserve"> </v>
      </c>
    </row>
    <row r="29" spans="1:18" ht="22.5" customHeight="1" x14ac:dyDescent="0.2">
      <c r="A29" s="10">
        <v>21</v>
      </c>
      <c r="B29" s="39"/>
      <c r="C29" s="40"/>
      <c r="D29" s="41"/>
      <c r="E29" s="13"/>
      <c r="F29" s="14"/>
      <c r="G29" s="14"/>
      <c r="H29" s="15" t="str">
        <f t="shared" ref="H29:H48" si="4">IF(G29+F29=0,"",F29*G29)</f>
        <v/>
      </c>
      <c r="I29" s="14"/>
      <c r="J29" s="15" t="str">
        <f t="shared" ref="J29:J48" si="5">IF(I29+G29=0,"",G29*I29)</f>
        <v/>
      </c>
      <c r="K29" s="42"/>
      <c r="L29" s="42"/>
      <c r="M29" s="52"/>
      <c r="N29" s="37"/>
      <c r="O29" s="4" t="e">
        <f>VLOOKUP(N29,Таблица1[],2,FALSE)</f>
        <v>#N/A</v>
      </c>
      <c r="P29" s="38"/>
    </row>
    <row r="30" spans="1:18" ht="22.5" customHeight="1" x14ac:dyDescent="0.2">
      <c r="A30" s="10">
        <v>22</v>
      </c>
      <c r="B30" s="39"/>
      <c r="C30" s="40"/>
      <c r="D30" s="41"/>
      <c r="E30" s="13"/>
      <c r="F30" s="14"/>
      <c r="G30" s="14"/>
      <c r="H30" s="15" t="str">
        <f t="shared" si="4"/>
        <v/>
      </c>
      <c r="I30" s="14"/>
      <c r="J30" s="15" t="str">
        <f t="shared" si="5"/>
        <v/>
      </c>
      <c r="K30" s="42"/>
      <c r="L30" s="42"/>
      <c r="M30" s="52"/>
      <c r="N30" s="37"/>
      <c r="O30" s="4" t="e">
        <f>VLOOKUP(N30,Таблица1[],2,FALSE)</f>
        <v>#N/A</v>
      </c>
      <c r="P30" s="38"/>
    </row>
    <row r="31" spans="1:18" ht="22.5" customHeight="1" x14ac:dyDescent="0.2">
      <c r="A31" s="10">
        <v>23</v>
      </c>
      <c r="B31" s="39"/>
      <c r="C31" s="40"/>
      <c r="D31" s="41"/>
      <c r="E31" s="13"/>
      <c r="F31" s="14"/>
      <c r="G31" s="14"/>
      <c r="H31" s="15" t="str">
        <f t="shared" si="4"/>
        <v/>
      </c>
      <c r="I31" s="14"/>
      <c r="J31" s="15" t="str">
        <f t="shared" si="5"/>
        <v/>
      </c>
      <c r="K31" s="42"/>
      <c r="L31" s="42"/>
      <c r="M31" s="52"/>
      <c r="N31" s="37"/>
      <c r="O31" s="4" t="e">
        <f>VLOOKUP(N31,Таблица1[],2,FALSE)</f>
        <v>#N/A</v>
      </c>
      <c r="P31" s="38"/>
    </row>
    <row r="32" spans="1:18" ht="22.5" customHeight="1" x14ac:dyDescent="0.2">
      <c r="A32" s="10">
        <v>24</v>
      </c>
      <c r="B32" s="39"/>
      <c r="C32" s="40"/>
      <c r="D32" s="41"/>
      <c r="E32" s="13"/>
      <c r="F32" s="14"/>
      <c r="G32" s="14"/>
      <c r="H32" s="15" t="str">
        <f t="shared" si="4"/>
        <v/>
      </c>
      <c r="I32" s="14"/>
      <c r="J32" s="15" t="str">
        <f t="shared" si="5"/>
        <v/>
      </c>
      <c r="K32" s="42"/>
      <c r="L32" s="42"/>
      <c r="M32" s="52"/>
      <c r="N32" s="37"/>
      <c r="O32" s="4" t="e">
        <f>VLOOKUP(N32,Таблица1[],2,FALSE)</f>
        <v>#N/A</v>
      </c>
      <c r="P32" s="38"/>
    </row>
    <row r="33" spans="1:16" ht="22.5" customHeight="1" x14ac:dyDescent="0.2">
      <c r="A33" s="10">
        <v>25</v>
      </c>
      <c r="B33" s="39"/>
      <c r="C33" s="40"/>
      <c r="D33" s="41"/>
      <c r="E33" s="13"/>
      <c r="F33" s="14"/>
      <c r="G33" s="14"/>
      <c r="H33" s="15" t="str">
        <f t="shared" si="4"/>
        <v/>
      </c>
      <c r="I33" s="14"/>
      <c r="J33" s="15" t="str">
        <f t="shared" si="5"/>
        <v/>
      </c>
      <c r="K33" s="42"/>
      <c r="L33" s="42"/>
      <c r="M33" s="52"/>
      <c r="N33" s="37"/>
      <c r="O33" s="4" t="e">
        <f>VLOOKUP(N33,Таблица1[],2,FALSE)</f>
        <v>#N/A</v>
      </c>
      <c r="P33" s="38"/>
    </row>
    <row r="34" spans="1:16" ht="22.5" customHeight="1" x14ac:dyDescent="0.2">
      <c r="A34" s="10">
        <v>26</v>
      </c>
      <c r="B34" s="39"/>
      <c r="C34" s="40"/>
      <c r="D34" s="41"/>
      <c r="E34" s="13"/>
      <c r="F34" s="14"/>
      <c r="G34" s="14"/>
      <c r="H34" s="15" t="str">
        <f t="shared" si="4"/>
        <v/>
      </c>
      <c r="I34" s="14"/>
      <c r="J34" s="15" t="str">
        <f t="shared" si="5"/>
        <v/>
      </c>
      <c r="K34" s="42"/>
      <c r="L34" s="42"/>
      <c r="M34" s="52"/>
      <c r="N34" s="37"/>
      <c r="O34" s="4" t="e">
        <f>VLOOKUP(N34,Таблица1[],2,FALSE)</f>
        <v>#N/A</v>
      </c>
      <c r="P34" s="38"/>
    </row>
    <row r="35" spans="1:16" ht="22.5" customHeight="1" x14ac:dyDescent="0.2">
      <c r="A35" s="10">
        <v>27</v>
      </c>
      <c r="B35" s="39"/>
      <c r="C35" s="40"/>
      <c r="D35" s="41"/>
      <c r="E35" s="13"/>
      <c r="F35" s="14"/>
      <c r="G35" s="14"/>
      <c r="H35" s="15" t="str">
        <f t="shared" si="4"/>
        <v/>
      </c>
      <c r="I35" s="14"/>
      <c r="J35" s="15" t="str">
        <f t="shared" si="5"/>
        <v/>
      </c>
      <c r="K35" s="42"/>
      <c r="L35" s="42"/>
      <c r="M35" s="52"/>
      <c r="N35" s="37"/>
      <c r="O35" s="4" t="e">
        <f>VLOOKUP(N35,Таблица1[],2,FALSE)</f>
        <v>#N/A</v>
      </c>
      <c r="P35" s="38"/>
    </row>
    <row r="36" spans="1:16" ht="22.5" customHeight="1" x14ac:dyDescent="0.2">
      <c r="A36" s="10">
        <v>28</v>
      </c>
      <c r="B36" s="39"/>
      <c r="C36" s="40"/>
      <c r="D36" s="41"/>
      <c r="E36" s="13"/>
      <c r="F36" s="14"/>
      <c r="G36" s="14"/>
      <c r="H36" s="15" t="str">
        <f t="shared" si="4"/>
        <v/>
      </c>
      <c r="I36" s="14"/>
      <c r="J36" s="15" t="str">
        <f t="shared" si="5"/>
        <v/>
      </c>
      <c r="K36" s="42"/>
      <c r="L36" s="42"/>
      <c r="M36" s="52"/>
      <c r="N36" s="37"/>
      <c r="O36" s="4" t="e">
        <f>VLOOKUP(N36,Таблица1[],2,FALSE)</f>
        <v>#N/A</v>
      </c>
      <c r="P36" s="38"/>
    </row>
    <row r="37" spans="1:16" ht="22.5" customHeight="1" x14ac:dyDescent="0.2">
      <c r="A37" s="10">
        <v>29</v>
      </c>
      <c r="B37" s="39"/>
      <c r="C37" s="40"/>
      <c r="D37" s="41"/>
      <c r="E37" s="13"/>
      <c r="F37" s="14"/>
      <c r="G37" s="14"/>
      <c r="H37" s="15" t="str">
        <f t="shared" si="4"/>
        <v/>
      </c>
      <c r="I37" s="14"/>
      <c r="J37" s="15" t="str">
        <f t="shared" si="5"/>
        <v/>
      </c>
      <c r="K37" s="42"/>
      <c r="L37" s="42"/>
      <c r="M37" s="52"/>
      <c r="N37" s="37"/>
      <c r="O37" s="4" t="e">
        <f>VLOOKUP(N37,Таблица1[],2,FALSE)</f>
        <v>#N/A</v>
      </c>
      <c r="P37" s="38"/>
    </row>
    <row r="38" spans="1:16" ht="22.5" customHeight="1" x14ac:dyDescent="0.2">
      <c r="A38" s="10">
        <v>30</v>
      </c>
      <c r="B38" s="39"/>
      <c r="C38" s="40"/>
      <c r="D38" s="41"/>
      <c r="E38" s="13"/>
      <c r="F38" s="14"/>
      <c r="G38" s="14"/>
      <c r="H38" s="15" t="str">
        <f t="shared" si="4"/>
        <v/>
      </c>
      <c r="I38" s="14"/>
      <c r="J38" s="15" t="str">
        <f t="shared" si="5"/>
        <v/>
      </c>
      <c r="K38" s="42"/>
      <c r="L38" s="42"/>
      <c r="M38" s="52"/>
      <c r="N38" s="37"/>
      <c r="O38" s="4" t="e">
        <f>VLOOKUP(N38,Таблица1[],2,FALSE)</f>
        <v>#N/A</v>
      </c>
      <c r="P38" s="38"/>
    </row>
    <row r="39" spans="1:16" ht="22.5" customHeight="1" x14ac:dyDescent="0.2">
      <c r="A39" s="10">
        <v>31</v>
      </c>
      <c r="B39" s="39"/>
      <c r="C39" s="40"/>
      <c r="D39" s="41"/>
      <c r="E39" s="13"/>
      <c r="F39" s="14"/>
      <c r="G39" s="14"/>
      <c r="H39" s="15" t="str">
        <f t="shared" si="4"/>
        <v/>
      </c>
      <c r="I39" s="14"/>
      <c r="J39" s="15" t="str">
        <f t="shared" si="5"/>
        <v/>
      </c>
      <c r="K39" s="42"/>
      <c r="L39" s="42"/>
      <c r="M39" s="52"/>
      <c r="N39" s="37"/>
      <c r="O39" s="4" t="e">
        <f>VLOOKUP(N39,Таблица1[],2,FALSE)</f>
        <v>#N/A</v>
      </c>
      <c r="P39" s="38"/>
    </row>
    <row r="40" spans="1:16" ht="22.5" customHeight="1" x14ac:dyDescent="0.2">
      <c r="A40" s="10">
        <v>32</v>
      </c>
      <c r="B40" s="39"/>
      <c r="C40" s="40"/>
      <c r="D40" s="41"/>
      <c r="E40" s="13"/>
      <c r="F40" s="14"/>
      <c r="G40" s="14"/>
      <c r="H40" s="15" t="str">
        <f t="shared" si="4"/>
        <v/>
      </c>
      <c r="I40" s="14"/>
      <c r="J40" s="15" t="str">
        <f t="shared" si="5"/>
        <v/>
      </c>
      <c r="K40" s="42"/>
      <c r="L40" s="42"/>
      <c r="M40" s="52"/>
      <c r="N40" s="37"/>
      <c r="O40" s="4" t="e">
        <f>VLOOKUP(N40,Таблица1[],2,FALSE)</f>
        <v>#N/A</v>
      </c>
      <c r="P40" s="38"/>
    </row>
    <row r="41" spans="1:16" ht="22.5" customHeight="1" x14ac:dyDescent="0.2">
      <c r="A41" s="10">
        <v>33</v>
      </c>
      <c r="B41" s="39"/>
      <c r="C41" s="40"/>
      <c r="D41" s="41"/>
      <c r="E41" s="13"/>
      <c r="F41" s="14"/>
      <c r="G41" s="14"/>
      <c r="H41" s="15" t="str">
        <f t="shared" si="4"/>
        <v/>
      </c>
      <c r="I41" s="14"/>
      <c r="J41" s="15" t="str">
        <f t="shared" si="5"/>
        <v/>
      </c>
      <c r="K41" s="42"/>
      <c r="L41" s="42"/>
      <c r="M41" s="52"/>
      <c r="N41" s="37"/>
      <c r="O41" s="4" t="e">
        <f>VLOOKUP(N41,Таблица1[],2,FALSE)</f>
        <v>#N/A</v>
      </c>
      <c r="P41" s="38"/>
    </row>
    <row r="42" spans="1:16" ht="22.5" customHeight="1" x14ac:dyDescent="0.2">
      <c r="A42" s="10">
        <v>34</v>
      </c>
      <c r="B42" s="39"/>
      <c r="C42" s="40"/>
      <c r="D42" s="41"/>
      <c r="E42" s="13"/>
      <c r="F42" s="14"/>
      <c r="G42" s="14"/>
      <c r="H42" s="15" t="str">
        <f t="shared" si="4"/>
        <v/>
      </c>
      <c r="I42" s="14"/>
      <c r="J42" s="15" t="str">
        <f t="shared" si="5"/>
        <v/>
      </c>
      <c r="K42" s="42"/>
      <c r="L42" s="42"/>
      <c r="M42" s="52"/>
      <c r="N42" s="37"/>
      <c r="O42" s="4" t="e">
        <f>VLOOKUP(N42,Таблица1[],2,FALSE)</f>
        <v>#N/A</v>
      </c>
      <c r="P42" s="38"/>
    </row>
    <row r="43" spans="1:16" ht="22.5" customHeight="1" x14ac:dyDescent="0.2">
      <c r="A43" s="10">
        <v>35</v>
      </c>
      <c r="B43" s="39"/>
      <c r="C43" s="40"/>
      <c r="D43" s="41"/>
      <c r="E43" s="13"/>
      <c r="F43" s="14"/>
      <c r="G43" s="14"/>
      <c r="H43" s="15" t="str">
        <f t="shared" si="4"/>
        <v/>
      </c>
      <c r="I43" s="14"/>
      <c r="J43" s="15" t="str">
        <f t="shared" si="5"/>
        <v/>
      </c>
      <c r="K43" s="42"/>
      <c r="L43" s="42"/>
      <c r="M43" s="52"/>
      <c r="N43" s="37"/>
      <c r="O43" s="4" t="e">
        <f>VLOOKUP(N43,Таблица1[],2,FALSE)</f>
        <v>#N/A</v>
      </c>
      <c r="P43" s="38"/>
    </row>
    <row r="44" spans="1:16" ht="22.5" customHeight="1" x14ac:dyDescent="0.2">
      <c r="A44" s="10">
        <v>36</v>
      </c>
      <c r="B44" s="39"/>
      <c r="C44" s="40"/>
      <c r="D44" s="41"/>
      <c r="E44" s="13"/>
      <c r="F44" s="14"/>
      <c r="G44" s="14"/>
      <c r="H44" s="15" t="str">
        <f t="shared" si="4"/>
        <v/>
      </c>
      <c r="I44" s="14"/>
      <c r="J44" s="15" t="str">
        <f t="shared" si="5"/>
        <v/>
      </c>
      <c r="K44" s="42"/>
      <c r="L44" s="42"/>
      <c r="M44" s="52"/>
      <c r="N44" s="37"/>
      <c r="O44" s="4" t="e">
        <f>VLOOKUP(N44,Таблица1[],2,FALSE)</f>
        <v>#N/A</v>
      </c>
      <c r="P44" s="38"/>
    </row>
    <row r="45" spans="1:16" ht="22.5" customHeight="1" x14ac:dyDescent="0.2">
      <c r="A45" s="10">
        <v>37</v>
      </c>
      <c r="B45" s="39"/>
      <c r="C45" s="40"/>
      <c r="D45" s="41"/>
      <c r="E45" s="13"/>
      <c r="F45" s="14"/>
      <c r="G45" s="14"/>
      <c r="H45" s="15" t="str">
        <f t="shared" si="4"/>
        <v/>
      </c>
      <c r="I45" s="14"/>
      <c r="J45" s="15" t="str">
        <f t="shared" si="5"/>
        <v/>
      </c>
      <c r="K45" s="42"/>
      <c r="L45" s="42"/>
      <c r="M45" s="52"/>
      <c r="N45" s="37"/>
      <c r="O45" s="4" t="e">
        <f>VLOOKUP(N45,Таблица1[],2,FALSE)</f>
        <v>#N/A</v>
      </c>
      <c r="P45" s="38"/>
    </row>
    <row r="46" spans="1:16" ht="22.5" customHeight="1" x14ac:dyDescent="0.2">
      <c r="A46" s="10">
        <v>38</v>
      </c>
      <c r="B46" s="39"/>
      <c r="C46" s="40"/>
      <c r="D46" s="41"/>
      <c r="E46" s="13"/>
      <c r="F46" s="14"/>
      <c r="G46" s="14"/>
      <c r="H46" s="15" t="str">
        <f t="shared" si="4"/>
        <v/>
      </c>
      <c r="I46" s="14"/>
      <c r="J46" s="15" t="str">
        <f t="shared" si="5"/>
        <v/>
      </c>
      <c r="K46" s="42"/>
      <c r="L46" s="42"/>
      <c r="M46" s="52"/>
      <c r="N46" s="37"/>
      <c r="O46" s="4" t="e">
        <f>VLOOKUP(N46,Таблица1[],2,FALSE)</f>
        <v>#N/A</v>
      </c>
      <c r="P46" s="38"/>
    </row>
    <row r="47" spans="1:16" ht="22.5" customHeight="1" x14ac:dyDescent="0.2">
      <c r="A47" s="10">
        <v>39</v>
      </c>
      <c r="B47" s="39"/>
      <c r="C47" s="40"/>
      <c r="D47" s="41"/>
      <c r="E47" s="13"/>
      <c r="F47" s="14"/>
      <c r="G47" s="14"/>
      <c r="H47" s="15" t="str">
        <f t="shared" si="4"/>
        <v/>
      </c>
      <c r="I47" s="14"/>
      <c r="J47" s="15" t="str">
        <f t="shared" si="5"/>
        <v/>
      </c>
      <c r="K47" s="42"/>
      <c r="L47" s="42"/>
      <c r="M47" s="52"/>
      <c r="N47" s="37"/>
      <c r="O47" s="4" t="e">
        <f>VLOOKUP(N47,Таблица1[],2,FALSE)</f>
        <v>#N/A</v>
      </c>
      <c r="P47" s="38"/>
    </row>
    <row r="48" spans="1:16" ht="22.5" customHeight="1" x14ac:dyDescent="0.2">
      <c r="A48" s="10">
        <v>40</v>
      </c>
      <c r="B48" s="39"/>
      <c r="C48" s="40"/>
      <c r="D48" s="41"/>
      <c r="E48" s="13"/>
      <c r="F48" s="14"/>
      <c r="G48" s="14"/>
      <c r="H48" s="15" t="str">
        <f t="shared" si="4"/>
        <v/>
      </c>
      <c r="I48" s="14"/>
      <c r="J48" s="15" t="str">
        <f t="shared" si="5"/>
        <v/>
      </c>
      <c r="K48" s="42"/>
      <c r="L48" s="42"/>
      <c r="M48" s="52"/>
      <c r="N48" s="37"/>
      <c r="O48" s="4" t="e">
        <f>VLOOKUP(N48,Таблица1[],2,FALSE)</f>
        <v>#N/A</v>
      </c>
      <c r="P48" s="38"/>
    </row>
    <row r="49" spans="4:4" ht="54" hidden="1" customHeight="1" x14ac:dyDescent="0.2">
      <c r="D49" s="72" t="s">
        <v>30</v>
      </c>
    </row>
    <row r="50" spans="4:4" ht="54" hidden="1" customHeight="1" x14ac:dyDescent="0.2">
      <c r="D50" s="72" t="s">
        <v>31</v>
      </c>
    </row>
  </sheetData>
  <sheetProtection algorithmName="SHA-512" hashValue="FiAArnY9MkomxAdPfeasQKNbglXLyoWjJG0kF7MbEvOnKQlDJoPCCEigxB+zAOOBW389R+sV3Z4ohj1a7F1dQA==" saltValue="J6boA0d0l4xJn7PLyHdJgA==" spinCount="100000" sheet="1" formatCells="0" formatColumns="0" formatRows="0"/>
  <mergeCells count="4">
    <mergeCell ref="E2:F2"/>
    <mergeCell ref="F8:G8"/>
    <mergeCell ref="A4:P4"/>
    <mergeCell ref="H2:P2"/>
  </mergeCells>
  <conditionalFormatting sqref="P9">
    <cfRule type="expression" dxfId="66" priority="70">
      <formula>C9="Товар"</formula>
    </cfRule>
    <cfRule type="expression" dxfId="65" priority="128">
      <formula>C9="Услуга"</formula>
    </cfRule>
  </conditionalFormatting>
  <conditionalFormatting sqref="N9">
    <cfRule type="expression" dxfId="64" priority="69">
      <formula>$C$9="Товар"</formula>
    </cfRule>
    <cfRule type="expression" dxfId="63" priority="90">
      <formula>C9="Услуга"</formula>
    </cfRule>
  </conditionalFormatting>
  <conditionalFormatting sqref="N10">
    <cfRule type="expression" dxfId="62" priority="67">
      <formula>$C$10="Товар"</formula>
    </cfRule>
    <cfRule type="expression" dxfId="61" priority="68">
      <formula>C10="Услуга"</formula>
    </cfRule>
  </conditionalFormatting>
  <conditionalFormatting sqref="N11">
    <cfRule type="expression" dxfId="60" priority="65">
      <formula>C11="Товар"</formula>
    </cfRule>
    <cfRule type="expression" dxfId="59" priority="66">
      <formula>C11="Услуга"</formula>
    </cfRule>
  </conditionalFormatting>
  <conditionalFormatting sqref="N12">
    <cfRule type="expression" dxfId="58" priority="61">
      <formula>C12="Товар"</formula>
    </cfRule>
    <cfRule type="expression" dxfId="57" priority="62">
      <formula>C12="Услуга"</formula>
    </cfRule>
  </conditionalFormatting>
  <conditionalFormatting sqref="N13">
    <cfRule type="expression" dxfId="56" priority="59">
      <formula>C13="Товар"</formula>
    </cfRule>
    <cfRule type="expression" dxfId="55" priority="60">
      <formula>C13="Услуга"</formula>
    </cfRule>
  </conditionalFormatting>
  <conditionalFormatting sqref="N14">
    <cfRule type="expression" dxfId="54" priority="57">
      <formula>C14="Товар"</formula>
    </cfRule>
    <cfRule type="expression" dxfId="53" priority="58">
      <formula>C14="Услуга"</formula>
    </cfRule>
  </conditionalFormatting>
  <conditionalFormatting sqref="N15">
    <cfRule type="expression" dxfId="52" priority="55">
      <formula>C15="Товар"</formula>
    </cfRule>
    <cfRule type="expression" dxfId="51" priority="56">
      <formula>C15="Услуга"</formula>
    </cfRule>
  </conditionalFormatting>
  <conditionalFormatting sqref="N16">
    <cfRule type="expression" dxfId="50" priority="53">
      <formula>C16="Товар"</formula>
    </cfRule>
    <cfRule type="expression" dxfId="49" priority="54">
      <formula>C16="Услуга"</formula>
    </cfRule>
  </conditionalFormatting>
  <conditionalFormatting sqref="N17">
    <cfRule type="expression" dxfId="48" priority="51">
      <formula>C17="Товар"</formula>
    </cfRule>
    <cfRule type="expression" dxfId="47" priority="52">
      <formula>C17="Услуга"</formula>
    </cfRule>
  </conditionalFormatting>
  <conditionalFormatting sqref="N18">
    <cfRule type="expression" dxfId="46" priority="49">
      <formula>C18="Товар"</formula>
    </cfRule>
    <cfRule type="expression" dxfId="45" priority="50">
      <formula>C18="Услуга"</formula>
    </cfRule>
  </conditionalFormatting>
  <conditionalFormatting sqref="N19">
    <cfRule type="expression" dxfId="44" priority="47">
      <formula>C19="Товар"</formula>
    </cfRule>
    <cfRule type="expression" dxfId="43" priority="48">
      <formula>C19="Услуга"</formula>
    </cfRule>
  </conditionalFormatting>
  <conditionalFormatting sqref="N20">
    <cfRule type="expression" dxfId="42" priority="45">
      <formula>C20="Товар"</formula>
    </cfRule>
    <cfRule type="expression" dxfId="41" priority="46">
      <formula>C20="Услуга"</formula>
    </cfRule>
  </conditionalFormatting>
  <conditionalFormatting sqref="N21">
    <cfRule type="expression" dxfId="40" priority="43">
      <formula>C21="Товар"</formula>
    </cfRule>
    <cfRule type="expression" dxfId="39" priority="44">
      <formula>C21="Услуга"</formula>
    </cfRule>
  </conditionalFormatting>
  <conditionalFormatting sqref="N22">
    <cfRule type="expression" dxfId="38" priority="41">
      <formula>C22="Товар"</formula>
    </cfRule>
    <cfRule type="expression" dxfId="37" priority="42">
      <formula>C22="Услуга"</formula>
    </cfRule>
  </conditionalFormatting>
  <conditionalFormatting sqref="N23">
    <cfRule type="expression" dxfId="36" priority="31">
      <formula>C23="Товар"</formula>
    </cfRule>
    <cfRule type="expression" dxfId="35" priority="32">
      <formula>C23="Услуга"</formula>
    </cfRule>
  </conditionalFormatting>
  <conditionalFormatting sqref="N24 N54 N60 N66 N72 N78 N84 N90 N96 N102">
    <cfRule type="expression" dxfId="34" priority="29">
      <formula>C24="Товар"</formula>
    </cfRule>
    <cfRule type="expression" dxfId="33" priority="30">
      <formula>C24="Услуга"</formula>
    </cfRule>
  </conditionalFormatting>
  <conditionalFormatting sqref="N25 N49 N55 N61 N67 N73 N79 N85 N91 N97 N103">
    <cfRule type="expression" dxfId="32" priority="27">
      <formula>C25="Товар"</formula>
    </cfRule>
    <cfRule type="expression" dxfId="31" priority="28">
      <formula>C25="Услуга"</formula>
    </cfRule>
  </conditionalFormatting>
  <conditionalFormatting sqref="N26 N50 N56 N62 N68 N74 N80 N86 N92 N98 N104">
    <cfRule type="expression" dxfId="30" priority="25">
      <formula>C26="Товар"</formula>
    </cfRule>
    <cfRule type="expression" dxfId="29" priority="26">
      <formula>C26="Услуга"</formula>
    </cfRule>
  </conditionalFormatting>
  <conditionalFormatting sqref="N27 N51 N57 N63 N69 N75 N81 N87 N93 N99 N105">
    <cfRule type="expression" dxfId="28" priority="23">
      <formula>C27="Товар"</formula>
    </cfRule>
    <cfRule type="expression" dxfId="27" priority="24">
      <formula>C27="Услуга"</formula>
    </cfRule>
  </conditionalFormatting>
  <conditionalFormatting sqref="N28 N52 N58 N64 N70 N76 N82 N88 N94 N100">
    <cfRule type="expression" dxfId="26" priority="21">
      <formula>C28="Товар"</formula>
    </cfRule>
    <cfRule type="expression" dxfId="25" priority="22">
      <formula>C28="Услуга"</formula>
    </cfRule>
  </conditionalFormatting>
  <conditionalFormatting sqref="M9:M28">
    <cfRule type="expression" dxfId="24" priority="20">
      <formula>C9="Услуга"</formula>
    </cfRule>
  </conditionalFormatting>
  <conditionalFormatting sqref="L9">
    <cfRule type="expression" dxfId="23" priority="18">
      <formula>C9="Услуга"</formula>
    </cfRule>
  </conditionalFormatting>
  <conditionalFormatting sqref="K9">
    <cfRule type="expression" dxfId="22" priority="17">
      <formula>C9="Услуга"</formula>
    </cfRule>
  </conditionalFormatting>
  <conditionalFormatting sqref="L10:L28">
    <cfRule type="expression" dxfId="21" priority="15">
      <formula>C10="Услуга"</formula>
    </cfRule>
  </conditionalFormatting>
  <conditionalFormatting sqref="K10:K28">
    <cfRule type="expression" dxfId="20" priority="14">
      <formula>C10="Услуга"</formula>
    </cfRule>
  </conditionalFormatting>
  <conditionalFormatting sqref="P10:P28">
    <cfRule type="expression" dxfId="19" priority="12">
      <formula>C10="Товар"</formula>
    </cfRule>
    <cfRule type="expression" dxfId="18" priority="13">
      <formula>C10="Услуга"</formula>
    </cfRule>
  </conditionalFormatting>
  <conditionalFormatting sqref="N29 N31 N33 N35 N37 N39 N41 N43 N45 N47">
    <cfRule type="expression" dxfId="17" priority="8">
      <formula>C29="Товар"</formula>
    </cfRule>
    <cfRule type="expression" dxfId="16" priority="9">
      <formula>C29="Услуга"</formula>
    </cfRule>
  </conditionalFormatting>
  <conditionalFormatting sqref="N30 N32 N34 N36 N38 N40 N42 N44 N46 N48">
    <cfRule type="expression" dxfId="15" priority="6">
      <formula>C30="Товар"</formula>
    </cfRule>
    <cfRule type="expression" dxfId="14" priority="7">
      <formula>C30="Услуга"</formula>
    </cfRule>
  </conditionalFormatting>
  <conditionalFormatting sqref="M29:M48">
    <cfRule type="expression" dxfId="13" priority="5">
      <formula>C29="Услуга"</formula>
    </cfRule>
  </conditionalFormatting>
  <conditionalFormatting sqref="L29:L48">
    <cfRule type="expression" dxfId="12" priority="4">
      <formula>C29="Услуга"</formula>
    </cfRule>
  </conditionalFormatting>
  <conditionalFormatting sqref="K29:K48">
    <cfRule type="expression" dxfId="11" priority="3">
      <formula>C29="Услуга"</formula>
    </cfRule>
  </conditionalFormatting>
  <conditionalFormatting sqref="P29:P48">
    <cfRule type="expression" dxfId="10" priority="1">
      <formula>C29="Товар"</formula>
    </cfRule>
    <cfRule type="expression" dxfId="9" priority="2">
      <formula>C29="Услуга"</formula>
    </cfRule>
  </conditionalFormatting>
  <dataValidations xWindow="271" yWindow="308" count="7">
    <dataValidation type="whole" operator="greaterThanOrEqual" allowBlank="1" showInputMessage="1" showErrorMessage="1" sqref="G9:G48">
      <formula1>1</formula1>
    </dataValidation>
    <dataValidation type="whole" operator="greaterThan" allowBlank="1" showInputMessage="1" showErrorMessage="1" error="Укажите сумму платежа в целых рублях (без копеек)" sqref="F9:F48 I9:I48">
      <formula1>0</formula1>
    </dataValidation>
    <dataValidation allowBlank="1" showInputMessage="1" showErrorMessage="1" errorTitle="Заполните поле" error="Введите Код Маркировки товара в формате BASE64" promptTitle="Обязательно при маркировке" prompt="Заполните поле, если вид товара - маркированный. " sqref="P10:P48"/>
    <dataValidation allowBlank="1" showInputMessage="1" showErrorMessage="1" errorTitle="Заполните поле" error="Введите Код Маркировки товара в формате BASE64" promptTitle="Обязательно при маркировке" prompt="Заполните поле, если вид товара - маркированный._x000a_ _x000a_" sqref="P9"/>
    <dataValidation type="textLength" allowBlank="1" showInputMessage="1" showErrorMessage="1" sqref="L9:L48">
      <formula1>10</formula1>
      <formula2>12</formula2>
    </dataValidation>
    <dataValidation type="whole" allowBlank="1" showInputMessage="1" showErrorMessage="1" errorTitle="Некорректный формат телефона" error="используйте 11 цифр без пробелов, скобок, тире и прочих символов." promptTitle="Введите номер поставщика" prompt="используйте 11 цифр без пробелов, скобок, тире и прочих символов." sqref="M9:M48">
      <formula1>70000000000</formula1>
      <formula2>99999999999</formula2>
    </dataValidation>
    <dataValidation type="custom" showInputMessage="1" showErrorMessage="1" errorTitle="Недопустимое наименование услуги" error="Допустимые услуги:_x000a_Доставка интернет-магазина_x000a_Погрузочно-разгрузочные работы интернет-магазина" promptTitle="Обязательное заполнение" sqref="D9:D48">
      <formula1>OR(C9="Товар",C9="",C9="Товар маркированный",OR(D9="Погрузочно-разгрузочные работы интернет-магазина", D9="Доставка интернет-магазина"))</formula1>
    </dataValidation>
  </dataValidations>
  <hyperlinks>
    <hyperlink ref="H2:J2" location="'Инструкция по заполнению'!R1C1" display="Инструкция по заполнению"/>
  </hyperlinks>
  <pageMargins left="0.23622047244094491" right="0.23622047244094491" top="0.74803149606299213" bottom="0.74803149606299213" header="0.31496062992125984" footer="0.31496062992125984"/>
  <pageSetup paperSize="9" scale="77" orientation="landscape" horizontalDpi="4294967295" verticalDpi="4294967295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71" yWindow="308" count="4">
        <x14:dataValidation type="list" showInputMessage="1" showErrorMessage="1" promptTitle="Обязательное заполнение" prompt="Введите вид товара/услуги_x000a_">
          <x14:formula1>
            <xm:f>Технический!$D$3:$D$5</xm:f>
          </x14:formula1>
          <xm:sqref>C9:C48</xm:sqref>
        </x14:dataValidation>
        <x14:dataValidation type="list" allowBlank="1" showInputMessage="1" showErrorMessage="1" promptTitle="Обязательно для маркируемых тов." prompt="Выберите подходящую товарную группу, если указываете товар, подлежащий маркировке в системе прослеживания продукции &quot;Честный Знак&quot;.">
          <x14:formula1>
            <xm:f>Технический!$B$3:$B$13</xm:f>
          </x14:formula1>
          <xm:sqref>N10:N48</xm:sqref>
        </x14:dataValidation>
        <x14:dataValidation type="list" allowBlank="1" showInputMessage="1" showErrorMessage="1" promptTitle="Обязательно для маркируемых тов." prompt="Выберите подходящую товарную _x000a_группу, если указываете товар, _x000a_подлежащий маркировке в _x000a_системе прослеживания _x000a_продукции &quot;Честный Знак&quot;.">
          <x14:formula1>
            <xm:f>Технический!$B$3:$B$13</xm:f>
          </x14:formula1>
          <xm:sqref>N9</xm:sqref>
        </x14:dataValidation>
        <x14:dataValidation type="list" allowBlank="1" showInputMessage="1" showErrorMessage="1">
          <x14:formula1>
            <xm:f>Технический!$A$3:$A$7</xm:f>
          </x14:formula1>
          <xm:sqref>E9:E48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0"/>
  <sheetViews>
    <sheetView zoomScaleNormal="100" workbookViewId="0">
      <selection activeCell="N5" sqref="N5"/>
    </sheetView>
  </sheetViews>
  <sheetFormatPr defaultRowHeight="12.75" x14ac:dyDescent="0.2"/>
  <cols>
    <col min="1" max="16384" width="9.140625" style="49"/>
  </cols>
  <sheetData>
    <row r="1" spans="1:11" ht="21.75" customHeight="1" thickBot="1" x14ac:dyDescent="0.25">
      <c r="A1" s="51"/>
      <c r="B1" s="51"/>
      <c r="C1" s="51"/>
      <c r="D1" s="70" t="s">
        <v>72</v>
      </c>
      <c r="E1" s="70"/>
      <c r="F1" s="70"/>
      <c r="G1" s="70"/>
      <c r="H1" s="70"/>
      <c r="I1" s="70"/>
      <c r="J1" s="70" t="s">
        <v>78</v>
      </c>
      <c r="K1" s="70"/>
    </row>
    <row r="2" spans="1:11" ht="13.5" thickTop="1" x14ac:dyDescent="0.2">
      <c r="A2" s="71"/>
      <c r="B2" s="71"/>
      <c r="C2" s="71"/>
      <c r="D2" s="71"/>
      <c r="E2" s="71"/>
      <c r="F2" s="71"/>
      <c r="G2" s="71"/>
      <c r="H2" s="71"/>
      <c r="I2" s="71"/>
      <c r="J2" s="71"/>
      <c r="K2" s="71"/>
    </row>
    <row r="3" spans="1:11" ht="15" customHeight="1" x14ac:dyDescent="0.2">
      <c r="A3" s="68" t="s">
        <v>69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4" spans="1:1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8"/>
    </row>
    <row r="5" spans="1:1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8"/>
    </row>
    <row r="6" spans="1:11" x14ac:dyDescent="0.2">
      <c r="A6" s="68"/>
      <c r="B6" s="68"/>
      <c r="C6" s="68"/>
      <c r="D6" s="68"/>
      <c r="E6" s="68"/>
      <c r="F6" s="68"/>
      <c r="G6" s="68"/>
      <c r="H6" s="68"/>
      <c r="I6" s="68"/>
      <c r="J6" s="68"/>
      <c r="K6" s="68"/>
    </row>
    <row r="7" spans="1:11" x14ac:dyDescent="0.2">
      <c r="A7" s="68"/>
      <c r="B7" s="68"/>
      <c r="C7" s="68"/>
      <c r="D7" s="68"/>
      <c r="E7" s="68"/>
      <c r="F7" s="68"/>
      <c r="G7" s="68"/>
      <c r="H7" s="68"/>
      <c r="I7" s="68"/>
      <c r="J7" s="68"/>
      <c r="K7" s="68"/>
    </row>
    <row r="8" spans="1:11" x14ac:dyDescent="0.2">
      <c r="A8" s="68"/>
      <c r="B8" s="68"/>
      <c r="C8" s="68"/>
      <c r="D8" s="68"/>
      <c r="E8" s="68"/>
      <c r="F8" s="68"/>
      <c r="G8" s="68"/>
      <c r="H8" s="68"/>
      <c r="I8" s="68"/>
      <c r="J8" s="68"/>
      <c r="K8" s="68"/>
    </row>
    <row r="9" spans="1:11" x14ac:dyDescent="0.2">
      <c r="A9" s="67" t="s">
        <v>70</v>
      </c>
      <c r="B9" s="67"/>
      <c r="C9" s="67"/>
      <c r="D9" s="67"/>
      <c r="E9" s="67"/>
      <c r="F9" s="67"/>
      <c r="G9" s="67"/>
      <c r="H9" s="67"/>
      <c r="I9" s="67"/>
      <c r="J9" s="67"/>
      <c r="K9" s="67"/>
    </row>
    <row r="10" spans="1:11" ht="15" customHeight="1" x14ac:dyDescent="0.2">
      <c r="A10" s="68" t="s">
        <v>64</v>
      </c>
      <c r="B10" s="68"/>
      <c r="C10" s="68"/>
      <c r="D10" s="68"/>
      <c r="E10" s="68"/>
      <c r="F10" s="68"/>
      <c r="G10" s="68"/>
      <c r="H10" s="68"/>
      <c r="I10" s="68"/>
      <c r="J10" s="68"/>
      <c r="K10" s="68"/>
    </row>
    <row r="11" spans="1:11" x14ac:dyDescent="0.2">
      <c r="A11" s="68"/>
      <c r="B11" s="68"/>
      <c r="C11" s="68"/>
      <c r="D11" s="68"/>
      <c r="E11" s="68"/>
      <c r="F11" s="68"/>
      <c r="G11" s="68"/>
      <c r="H11" s="68"/>
      <c r="I11" s="68"/>
      <c r="J11" s="68"/>
      <c r="K11" s="68"/>
    </row>
    <row r="12" spans="1:11" x14ac:dyDescent="0.2">
      <c r="A12" s="68"/>
      <c r="B12" s="68"/>
      <c r="C12" s="68"/>
      <c r="D12" s="68"/>
      <c r="E12" s="68"/>
      <c r="F12" s="68"/>
      <c r="G12" s="68"/>
      <c r="H12" s="68"/>
      <c r="I12" s="68"/>
      <c r="J12" s="68"/>
      <c r="K12" s="68"/>
    </row>
    <row r="13" spans="1:11" x14ac:dyDescent="0.2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</row>
    <row r="14" spans="1:11" x14ac:dyDescent="0.2">
      <c r="A14" s="68"/>
      <c r="B14" s="68"/>
      <c r="C14" s="68"/>
      <c r="D14" s="68"/>
      <c r="E14" s="68"/>
      <c r="F14" s="68"/>
      <c r="G14" s="68"/>
      <c r="H14" s="68"/>
      <c r="I14" s="68"/>
      <c r="J14" s="68"/>
      <c r="K14" s="68"/>
    </row>
    <row r="15" spans="1:11" x14ac:dyDescent="0.2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</row>
    <row r="16" spans="1:11" ht="15" customHeight="1" x14ac:dyDescent="0.2">
      <c r="A16" s="67" t="s">
        <v>71</v>
      </c>
      <c r="B16" s="67"/>
      <c r="C16" s="67"/>
      <c r="D16" s="67"/>
      <c r="E16" s="67"/>
      <c r="F16" s="67"/>
      <c r="G16" s="67"/>
      <c r="H16" s="67"/>
      <c r="I16" s="67"/>
      <c r="J16" s="67"/>
      <c r="K16" s="67"/>
    </row>
    <row r="17" spans="1:11" x14ac:dyDescent="0.2">
      <c r="A17" s="67"/>
      <c r="B17" s="67"/>
      <c r="C17" s="67"/>
      <c r="D17" s="67"/>
      <c r="E17" s="67"/>
      <c r="F17" s="67"/>
      <c r="G17" s="67"/>
      <c r="H17" s="67"/>
      <c r="I17" s="67"/>
      <c r="J17" s="67"/>
      <c r="K17" s="67"/>
    </row>
    <row r="18" spans="1:11" x14ac:dyDescent="0.2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</row>
    <row r="19" spans="1:11" ht="15" customHeight="1" x14ac:dyDescent="0.2">
      <c r="A19" s="68" t="s">
        <v>67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</row>
    <row r="20" spans="1:11" x14ac:dyDescent="0.2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</row>
    <row r="21" spans="1:11" x14ac:dyDescent="0.2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</row>
    <row r="22" spans="1:11" x14ac:dyDescent="0.2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</row>
    <row r="23" spans="1:11" x14ac:dyDescent="0.2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</row>
    <row r="24" spans="1:11" x14ac:dyDescent="0.2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</row>
    <row r="25" spans="1:11" x14ac:dyDescent="0.2">
      <c r="A25" s="68"/>
      <c r="B25" s="68"/>
      <c r="C25" s="68"/>
      <c r="D25" s="68"/>
      <c r="E25" s="68"/>
      <c r="F25" s="68"/>
      <c r="G25" s="68"/>
      <c r="H25" s="68"/>
      <c r="I25" s="68"/>
      <c r="J25" s="68"/>
      <c r="K25" s="68"/>
    </row>
    <row r="26" spans="1:11" x14ac:dyDescent="0.2">
      <c r="A26" s="68"/>
      <c r="B26" s="68"/>
      <c r="C26" s="68"/>
      <c r="D26" s="68"/>
      <c r="E26" s="68"/>
      <c r="F26" s="68"/>
      <c r="G26" s="68"/>
      <c r="H26" s="68"/>
      <c r="I26" s="68"/>
      <c r="J26" s="68"/>
      <c r="K26" s="68"/>
    </row>
    <row r="27" spans="1:11" ht="15" customHeight="1" x14ac:dyDescent="0.2">
      <c r="A27" s="68" t="s">
        <v>76</v>
      </c>
      <c r="B27" s="68"/>
      <c r="C27" s="68"/>
      <c r="D27" s="68"/>
      <c r="E27" s="68"/>
      <c r="F27" s="68"/>
      <c r="G27" s="68"/>
      <c r="H27" s="68"/>
      <c r="I27" s="68"/>
      <c r="J27" s="68"/>
      <c r="K27" s="68"/>
    </row>
    <row r="28" spans="1:11" ht="15" customHeight="1" x14ac:dyDescent="0.2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</row>
    <row r="29" spans="1:11" x14ac:dyDescent="0.2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</row>
    <row r="30" spans="1:11" x14ac:dyDescent="0.2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</row>
    <row r="31" spans="1:11" x14ac:dyDescent="0.2">
      <c r="A31" s="68"/>
      <c r="B31" s="68"/>
      <c r="C31" s="68"/>
      <c r="D31" s="68"/>
      <c r="E31" s="68"/>
      <c r="F31" s="68"/>
      <c r="G31" s="68"/>
      <c r="H31" s="68"/>
      <c r="I31" s="68"/>
      <c r="J31" s="68"/>
      <c r="K31" s="68"/>
    </row>
    <row r="32" spans="1:11" x14ac:dyDescent="0.2">
      <c r="A32" s="68"/>
      <c r="B32" s="68"/>
      <c r="C32" s="68"/>
      <c r="D32" s="68"/>
      <c r="E32" s="68"/>
      <c r="F32" s="68"/>
      <c r="G32" s="68"/>
      <c r="H32" s="68"/>
      <c r="I32" s="68"/>
      <c r="J32" s="68"/>
      <c r="K32" s="68"/>
    </row>
    <row r="33" spans="1:11" x14ac:dyDescent="0.2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</row>
    <row r="34" spans="1:11" x14ac:dyDescent="0.2">
      <c r="A34" s="68"/>
      <c r="B34" s="68"/>
      <c r="C34" s="68"/>
      <c r="D34" s="68"/>
      <c r="E34" s="68"/>
      <c r="F34" s="68"/>
      <c r="G34" s="68"/>
      <c r="H34" s="68"/>
      <c r="I34" s="68"/>
      <c r="J34" s="68"/>
      <c r="K34" s="68"/>
    </row>
    <row r="35" spans="1:11" x14ac:dyDescent="0.2">
      <c r="A35" s="68"/>
      <c r="B35" s="68"/>
      <c r="C35" s="68"/>
      <c r="D35" s="68"/>
      <c r="E35" s="68"/>
      <c r="F35" s="68"/>
      <c r="G35" s="68"/>
      <c r="H35" s="68"/>
      <c r="I35" s="68"/>
      <c r="J35" s="68"/>
      <c r="K35" s="68"/>
    </row>
    <row r="36" spans="1:11" x14ac:dyDescent="0.2">
      <c r="A36" s="68"/>
      <c r="B36" s="68"/>
      <c r="C36" s="68"/>
      <c r="D36" s="68"/>
      <c r="E36" s="68"/>
      <c r="F36" s="68"/>
      <c r="G36" s="68"/>
      <c r="H36" s="68"/>
      <c r="I36" s="68"/>
      <c r="J36" s="68"/>
      <c r="K36" s="68"/>
    </row>
    <row r="37" spans="1:11" x14ac:dyDescent="0.2">
      <c r="A37" s="69" t="s">
        <v>65</v>
      </c>
      <c r="B37" s="69"/>
      <c r="C37" s="69"/>
      <c r="D37" s="69"/>
      <c r="E37" s="69"/>
      <c r="F37" s="69"/>
      <c r="G37" s="69"/>
      <c r="H37" s="69"/>
      <c r="I37" s="69"/>
      <c r="J37" s="69"/>
      <c r="K37" s="69"/>
    </row>
    <row r="38" spans="1:11" ht="15" customHeight="1" x14ac:dyDescent="0.2">
      <c r="A38" s="68" t="s">
        <v>66</v>
      </c>
      <c r="B38" s="68"/>
      <c r="C38" s="68"/>
      <c r="D38" s="68"/>
      <c r="E38" s="68"/>
      <c r="F38" s="68"/>
      <c r="G38" s="68"/>
      <c r="H38" s="68"/>
      <c r="I38" s="68"/>
      <c r="J38" s="68"/>
      <c r="K38" s="68"/>
    </row>
    <row r="39" spans="1:11" x14ac:dyDescent="0.2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</row>
    <row r="40" spans="1:11" x14ac:dyDescent="0.2">
      <c r="A40" s="68"/>
      <c r="B40" s="68"/>
      <c r="C40" s="68"/>
      <c r="D40" s="68"/>
      <c r="E40" s="68"/>
      <c r="F40" s="68"/>
      <c r="G40" s="68"/>
      <c r="H40" s="68"/>
      <c r="I40" s="68"/>
      <c r="J40" s="68"/>
      <c r="K40" s="68"/>
    </row>
    <row r="41" spans="1:11" x14ac:dyDescent="0.2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</row>
    <row r="42" spans="1:11" x14ac:dyDescent="0.2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1" x14ac:dyDescent="0.2">
      <c r="A43" s="68" t="s">
        <v>73</v>
      </c>
      <c r="B43" s="68"/>
      <c r="C43" s="68"/>
      <c r="D43" s="68"/>
      <c r="E43" s="68"/>
      <c r="F43" s="68"/>
      <c r="G43" s="68"/>
      <c r="H43" s="68"/>
      <c r="I43" s="68"/>
      <c r="J43" s="68"/>
      <c r="K43" s="68"/>
    </row>
    <row r="44" spans="1:11" ht="15" customHeight="1" x14ac:dyDescent="0.2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</row>
    <row r="45" spans="1:11" x14ac:dyDescent="0.2">
      <c r="A45" s="68"/>
      <c r="B45" s="68"/>
      <c r="C45" s="68"/>
      <c r="D45" s="68"/>
      <c r="E45" s="68"/>
      <c r="F45" s="68"/>
      <c r="G45" s="68"/>
      <c r="H45" s="68"/>
      <c r="I45" s="68"/>
      <c r="J45" s="68"/>
      <c r="K45" s="68"/>
    </row>
    <row r="46" spans="1:11" x14ac:dyDescent="0.2">
      <c r="A46" s="68"/>
      <c r="B46" s="68"/>
      <c r="C46" s="68"/>
      <c r="D46" s="68"/>
      <c r="E46" s="68"/>
      <c r="F46" s="68"/>
      <c r="G46" s="68"/>
      <c r="H46" s="68"/>
      <c r="I46" s="68"/>
      <c r="J46" s="68"/>
      <c r="K46" s="68"/>
    </row>
    <row r="47" spans="1:11" x14ac:dyDescent="0.2">
      <c r="A47" s="68"/>
      <c r="B47" s="68"/>
      <c r="C47" s="68"/>
      <c r="D47" s="68"/>
      <c r="E47" s="68"/>
      <c r="F47" s="68"/>
      <c r="G47" s="68"/>
      <c r="H47" s="68"/>
      <c r="I47" s="68"/>
      <c r="J47" s="68"/>
      <c r="K47" s="68"/>
    </row>
    <row r="48" spans="1:11" x14ac:dyDescent="0.2">
      <c r="A48" s="68"/>
      <c r="B48" s="68"/>
      <c r="C48" s="68"/>
      <c r="D48" s="68"/>
      <c r="E48" s="68"/>
      <c r="F48" s="68"/>
      <c r="G48" s="68"/>
      <c r="H48" s="68"/>
      <c r="I48" s="68"/>
      <c r="J48" s="68"/>
      <c r="K48" s="68"/>
    </row>
    <row r="49" spans="1:11" x14ac:dyDescent="0.2">
      <c r="A49" s="68"/>
      <c r="B49" s="68"/>
      <c r="C49" s="68"/>
      <c r="D49" s="68"/>
      <c r="E49" s="68"/>
      <c r="F49" s="68"/>
      <c r="G49" s="68"/>
      <c r="H49" s="68"/>
      <c r="I49" s="68"/>
      <c r="J49" s="68"/>
      <c r="K49" s="68"/>
    </row>
    <row r="50" spans="1:11" x14ac:dyDescent="0.2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</row>
    <row r="51" spans="1:11" x14ac:dyDescent="0.2">
      <c r="A51" s="68"/>
      <c r="B51" s="68"/>
      <c r="C51" s="68"/>
      <c r="D51" s="68"/>
      <c r="E51" s="68"/>
      <c r="F51" s="68"/>
      <c r="G51" s="68"/>
      <c r="H51" s="68"/>
      <c r="I51" s="68"/>
      <c r="J51" s="68"/>
      <c r="K51" s="68"/>
    </row>
    <row r="52" spans="1:11" x14ac:dyDescent="0.2">
      <c r="A52" s="68"/>
      <c r="B52" s="68"/>
      <c r="C52" s="68"/>
      <c r="D52" s="68"/>
      <c r="E52" s="68"/>
      <c r="F52" s="68"/>
      <c r="G52" s="68"/>
      <c r="H52" s="68"/>
      <c r="I52" s="68"/>
      <c r="J52" s="68"/>
      <c r="K52" s="68"/>
    </row>
    <row r="53" spans="1:11" x14ac:dyDescent="0.2">
      <c r="A53" s="68"/>
      <c r="B53" s="68"/>
      <c r="C53" s="68"/>
      <c r="D53" s="68"/>
      <c r="E53" s="68"/>
      <c r="F53" s="68"/>
      <c r="G53" s="68"/>
      <c r="H53" s="68"/>
      <c r="I53" s="68"/>
      <c r="J53" s="68"/>
      <c r="K53" s="68"/>
    </row>
    <row r="54" spans="1:11" x14ac:dyDescent="0.2">
      <c r="A54" s="68"/>
      <c r="B54" s="68"/>
      <c r="C54" s="68"/>
      <c r="D54" s="68"/>
      <c r="E54" s="68"/>
      <c r="F54" s="68"/>
      <c r="G54" s="68"/>
      <c r="H54" s="68"/>
      <c r="I54" s="68"/>
      <c r="J54" s="68"/>
      <c r="K54" s="68"/>
    </row>
    <row r="55" spans="1:11" x14ac:dyDescent="0.2">
      <c r="A55" s="68"/>
      <c r="B55" s="68"/>
      <c r="C55" s="68"/>
      <c r="D55" s="68"/>
      <c r="E55" s="68"/>
      <c r="F55" s="68"/>
      <c r="G55" s="68"/>
      <c r="H55" s="68"/>
      <c r="I55" s="68"/>
      <c r="J55" s="68"/>
      <c r="K55" s="68"/>
    </row>
    <row r="56" spans="1:11" x14ac:dyDescent="0.2">
      <c r="A56" s="68"/>
      <c r="B56" s="68"/>
      <c r="C56" s="68"/>
      <c r="D56" s="68"/>
      <c r="E56" s="68"/>
      <c r="F56" s="68"/>
      <c r="G56" s="68"/>
      <c r="H56" s="68"/>
      <c r="I56" s="68"/>
      <c r="J56" s="68"/>
      <c r="K56" s="68"/>
    </row>
    <row r="57" spans="1:11" ht="15" customHeight="1" x14ac:dyDescent="0.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x14ac:dyDescent="0.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</row>
    <row r="59" spans="1:11" x14ac:dyDescent="0.2">
      <c r="A59" s="67" t="s">
        <v>68</v>
      </c>
      <c r="B59" s="67"/>
      <c r="C59" s="67"/>
      <c r="D59" s="67"/>
      <c r="E59" s="67"/>
      <c r="F59" s="67"/>
      <c r="G59" s="67"/>
      <c r="H59" s="67"/>
      <c r="I59" s="67"/>
      <c r="J59" s="67"/>
      <c r="K59" s="67"/>
    </row>
    <row r="60" spans="1:11" x14ac:dyDescent="0.2">
      <c r="A60" s="67"/>
      <c r="B60" s="67"/>
      <c r="C60" s="67"/>
      <c r="D60" s="67"/>
      <c r="E60" s="67"/>
      <c r="F60" s="67"/>
      <c r="G60" s="67"/>
      <c r="H60" s="67"/>
      <c r="I60" s="67"/>
      <c r="J60" s="67"/>
      <c r="K60" s="67"/>
    </row>
  </sheetData>
  <sheetProtection algorithmName="SHA-512" hashValue="S9wBvCOtAQzO70tYMSnYJrV0Ei1mYl8LFW6bf2u43H+egsR2AyoVMsU20d09cer68r2HQq2+rLaThItE3SjMvw==" saltValue="+NGRYptX1JkhFAfibQCi6w==" spinCount="100000" sheet="1" objects="1" scenarios="1"/>
  <mergeCells count="14">
    <mergeCell ref="D1:I1"/>
    <mergeCell ref="J1:K1"/>
    <mergeCell ref="J2:K2"/>
    <mergeCell ref="A2:I2"/>
    <mergeCell ref="A3:K8"/>
    <mergeCell ref="A59:K60"/>
    <mergeCell ref="A9:K9"/>
    <mergeCell ref="A27:K36"/>
    <mergeCell ref="A10:K15"/>
    <mergeCell ref="A19:K26"/>
    <mergeCell ref="A38:K42"/>
    <mergeCell ref="A43:K56"/>
    <mergeCell ref="A16:K18"/>
    <mergeCell ref="A37:K37"/>
  </mergeCells>
  <pageMargins left="0.23622047244094491" right="0.23622047244094491" top="0.39370078740157483" bottom="0.35433070866141736" header="0.31496062992125984" footer="0.31496062992125984"/>
  <pageSetup paperSize="9"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9"/>
  <sheetViews>
    <sheetView workbookViewId="0">
      <selection activeCell="B28" sqref="B28"/>
    </sheetView>
  </sheetViews>
  <sheetFormatPr defaultRowHeight="15" outlineLevelCol="2" x14ac:dyDescent="0.25"/>
  <cols>
    <col min="1" max="1" width="11.140625" style="1" customWidth="1" outlineLevel="2"/>
    <col min="2" max="2" width="32" style="1" customWidth="1" outlineLevel="2"/>
    <col min="3" max="3" width="8.42578125" style="1" customWidth="1" outlineLevel="2"/>
    <col min="4" max="4" width="34.140625" style="1" customWidth="1" outlineLevel="2"/>
    <col min="5" max="5" width="11.140625" style="1" customWidth="1" outlineLevel="2"/>
    <col min="6" max="6" width="41.42578125" style="1" customWidth="1" outlineLevel="2"/>
    <col min="7" max="7" width="9.140625" style="1" customWidth="1" outlineLevel="2"/>
    <col min="8" max="8" width="27.28515625" style="1" customWidth="1" outlineLevel="2"/>
    <col min="9" max="9" width="18.5703125" style="1" customWidth="1" outlineLevel="2"/>
    <col min="10" max="10" width="26.7109375" style="1" customWidth="1" outlineLevel="2"/>
    <col min="11" max="11" width="39" style="1" customWidth="1" outlineLevel="2"/>
    <col min="12" max="12" width="17.7109375" style="1" customWidth="1" outlineLevel="2"/>
    <col min="13" max="13" width="10.28515625" style="1" customWidth="1" outlineLevel="2"/>
    <col min="14" max="14" width="12.85546875" style="1" customWidth="1" outlineLevel="2"/>
    <col min="15" max="15" width="11.5703125" style="1" customWidth="1" outlineLevel="2"/>
    <col min="16" max="17" width="9.140625" style="1" customWidth="1" outlineLevel="1"/>
    <col min="18" max="16384" width="9.140625" style="1"/>
  </cols>
  <sheetData>
    <row r="1" spans="1:19" x14ac:dyDescent="0.25">
      <c r="A1" s="22"/>
      <c r="B1" s="22"/>
      <c r="C1" s="22"/>
      <c r="D1" s="22"/>
      <c r="E1" s="22"/>
      <c r="F1" s="22"/>
      <c r="G1" s="22"/>
      <c r="H1" s="22" t="s">
        <v>22</v>
      </c>
      <c r="I1" s="22"/>
      <c r="J1" s="22"/>
      <c r="K1" s="22"/>
      <c r="L1" s="22"/>
      <c r="M1" s="22"/>
      <c r="N1" s="22"/>
      <c r="O1" s="22"/>
      <c r="P1" s="22"/>
    </row>
    <row r="2" spans="1:19" ht="30" x14ac:dyDescent="0.25">
      <c r="A2" s="23" t="s">
        <v>10</v>
      </c>
      <c r="B2" s="46" t="s">
        <v>59</v>
      </c>
      <c r="C2" s="56" t="s">
        <v>53</v>
      </c>
      <c r="D2" s="61" t="s">
        <v>74</v>
      </c>
      <c r="E2" s="60" t="s">
        <v>53</v>
      </c>
      <c r="F2" s="23" t="s">
        <v>11</v>
      </c>
      <c r="G2" s="22"/>
      <c r="H2" s="22" t="s">
        <v>27</v>
      </c>
      <c r="I2" s="22" t="s">
        <v>25</v>
      </c>
      <c r="J2" s="22" t="s">
        <v>23</v>
      </c>
      <c r="K2" s="22" t="s">
        <v>24</v>
      </c>
      <c r="L2" s="22" t="s">
        <v>28</v>
      </c>
      <c r="M2" s="22"/>
      <c r="N2" s="22" t="s">
        <v>29</v>
      </c>
      <c r="O2" s="53" t="s">
        <v>26</v>
      </c>
      <c r="P2" s="22"/>
      <c r="Q2" s="32" t="s">
        <v>43</v>
      </c>
    </row>
    <row r="3" spans="1:19" x14ac:dyDescent="0.25">
      <c r="A3" s="24" t="s">
        <v>13</v>
      </c>
      <c r="B3" s="43" t="s">
        <v>45</v>
      </c>
      <c r="C3" s="57">
        <v>17</v>
      </c>
      <c r="D3" s="54" t="s">
        <v>6</v>
      </c>
      <c r="E3" s="25">
        <v>1</v>
      </c>
      <c r="F3" s="28" t="s">
        <v>30</v>
      </c>
      <c r="G3" s="22"/>
      <c r="H3" s="26">
        <f>COUNT(Шаблон!F8:J8)</f>
        <v>2</v>
      </c>
      <c r="I3" s="26">
        <f>COUNTIF(Шаблон!F8:J8,0)</f>
        <v>2</v>
      </c>
      <c r="J3" s="26">
        <f>SUM(COUNTBLANK(Шаблон!C8),COUNTBLANK(Шаблон!D8))</f>
        <v>1</v>
      </c>
      <c r="K3" s="26">
        <f>N(COUNTA(Шаблон!D8))</f>
        <v>1</v>
      </c>
      <c r="L3" s="26">
        <f>IF(H3-I3-N3=0,0,1)</f>
        <v>1</v>
      </c>
      <c r="M3" s="26">
        <f>N(J3+L3)</f>
        <v>2</v>
      </c>
      <c r="N3" s="26">
        <f>IF(OR(Шаблон!C8="Услуга",COUNTBLANK(Шаблон!C8)=1),3,5)</f>
        <v>3</v>
      </c>
      <c r="O3" s="26" t="str">
        <f>IF(AND(K3=1,M3=0)," ",IF(AND(K3=1,M3&gt;0),"!"," "))</f>
        <v>!</v>
      </c>
      <c r="P3" s="22"/>
      <c r="Q3" s="35" t="s">
        <v>35</v>
      </c>
    </row>
    <row r="4" spans="1:19" ht="15" customHeight="1" x14ac:dyDescent="0.25">
      <c r="A4" s="27">
        <v>5</v>
      </c>
      <c r="B4" s="43" t="s">
        <v>46</v>
      </c>
      <c r="C4" s="57">
        <v>9</v>
      </c>
      <c r="D4" s="54" t="s">
        <v>7</v>
      </c>
      <c r="E4" s="25">
        <v>4</v>
      </c>
      <c r="F4" s="28" t="s">
        <v>31</v>
      </c>
      <c r="G4" s="22"/>
      <c r="H4" s="26">
        <f>COUNT(Шаблон!F9:J9)</f>
        <v>0</v>
      </c>
      <c r="I4" s="26">
        <f>COUNTIF(Шаблон!F9:J9,0)</f>
        <v>0</v>
      </c>
      <c r="J4" s="26">
        <f>SUM(COUNTBLANK(Шаблон!C9),COUNTBLANK(Шаблон!D9))</f>
        <v>2</v>
      </c>
      <c r="K4" s="26">
        <f>N(COUNTA(Шаблон!D9))</f>
        <v>0</v>
      </c>
      <c r="L4" s="26">
        <f>IF(H4-I4-N4=0,0,1)</f>
        <v>1</v>
      </c>
      <c r="M4" s="26">
        <f>N(J4+L4)</f>
        <v>3</v>
      </c>
      <c r="N4" s="26">
        <f>IF(OR(Шаблон!C9="Услуга",COUNTBLANK(Шаблон!C9)=1),3,5)</f>
        <v>3</v>
      </c>
      <c r="O4" s="26" t="str">
        <f t="shared" ref="O4:O28" si="0">IF(AND(K4=1,M4=0)," ",IF(AND(K4=1,M4&gt;0),"!"," "))</f>
        <v xml:space="preserve"> </v>
      </c>
      <c r="P4" s="22"/>
      <c r="Q4" s="35" t="s">
        <v>48</v>
      </c>
      <c r="S4" s="1" t="s">
        <v>32</v>
      </c>
    </row>
    <row r="5" spans="1:19" ht="15" customHeight="1" x14ac:dyDescent="0.25">
      <c r="A5" s="27">
        <v>7</v>
      </c>
      <c r="B5" s="47" t="s">
        <v>55</v>
      </c>
      <c r="C5" s="58">
        <v>4</v>
      </c>
      <c r="D5" s="55" t="s">
        <v>34</v>
      </c>
      <c r="E5" s="25">
        <v>33</v>
      </c>
      <c r="F5" s="28" t="s">
        <v>12</v>
      </c>
      <c r="G5" s="22"/>
      <c r="H5" s="26">
        <f>COUNT(Шаблон!F10:J10)</f>
        <v>0</v>
      </c>
      <c r="I5" s="26">
        <f>COUNTIF(Шаблон!F10:J10,0)</f>
        <v>0</v>
      </c>
      <c r="J5" s="26">
        <f>SUM(COUNTBLANK(Шаблон!C10),COUNTBLANK(Шаблон!D10))</f>
        <v>2</v>
      </c>
      <c r="K5" s="26">
        <f>N(COUNTA(Шаблон!D10))</f>
        <v>0</v>
      </c>
      <c r="L5" s="26">
        <f t="shared" ref="L5:L28" si="1">IF(H5-I5-N5=0,0,1)</f>
        <v>1</v>
      </c>
      <c r="M5" s="26">
        <f t="shared" ref="M5:M28" si="2">N(J5+L5)</f>
        <v>3</v>
      </c>
      <c r="N5" s="26">
        <f>IF(OR(Шаблон!C10="Услуга",COUNTBLANK(Шаблон!C10)=1),3,5)</f>
        <v>3</v>
      </c>
      <c r="O5" s="26" t="str">
        <f t="shared" si="0"/>
        <v xml:space="preserve"> </v>
      </c>
      <c r="P5" s="22"/>
      <c r="Q5" s="35" t="s">
        <v>38</v>
      </c>
    </row>
    <row r="6" spans="1:19" ht="15" customHeight="1" x14ac:dyDescent="0.25">
      <c r="A6" s="27">
        <v>10</v>
      </c>
      <c r="B6" s="59" t="s">
        <v>60</v>
      </c>
      <c r="C6" s="44">
        <v>14</v>
      </c>
      <c r="D6" s="22"/>
      <c r="E6" s="22"/>
      <c r="F6" s="28" t="s">
        <v>9</v>
      </c>
      <c r="G6" s="22"/>
      <c r="H6" s="26">
        <f>COUNT(Шаблон!F11:J11)</f>
        <v>0</v>
      </c>
      <c r="I6" s="26">
        <f>COUNTIF(Шаблон!F11:J11,0)</f>
        <v>0</v>
      </c>
      <c r="J6" s="26">
        <f>SUM(COUNTBLANK(Шаблон!C11),COUNTBLANK(Шаблон!D11))</f>
        <v>2</v>
      </c>
      <c r="K6" s="26">
        <f>N(COUNTA(Шаблон!D11))</f>
        <v>0</v>
      </c>
      <c r="L6" s="26">
        <f t="shared" si="1"/>
        <v>1</v>
      </c>
      <c r="M6" s="26">
        <f t="shared" si="2"/>
        <v>3</v>
      </c>
      <c r="N6" s="26">
        <f>IF(OR(Шаблон!C11="Услуга",COUNTBLANK(Шаблон!C11)=1),3,5)</f>
        <v>3</v>
      </c>
      <c r="O6" s="26" t="str">
        <f t="shared" si="0"/>
        <v xml:space="preserve"> </v>
      </c>
      <c r="P6" s="22"/>
      <c r="Q6" s="35" t="s">
        <v>49</v>
      </c>
    </row>
    <row r="7" spans="1:19" ht="15" customHeight="1" x14ac:dyDescent="0.25">
      <c r="A7" s="27">
        <v>22</v>
      </c>
      <c r="B7" s="47" t="s">
        <v>54</v>
      </c>
      <c r="C7" s="44">
        <v>19</v>
      </c>
      <c r="D7" s="34"/>
      <c r="E7" s="22"/>
      <c r="F7" s="28" t="s">
        <v>8</v>
      </c>
      <c r="G7" s="22"/>
      <c r="H7" s="26">
        <f>COUNT(Шаблон!F12:J12)</f>
        <v>0</v>
      </c>
      <c r="I7" s="26">
        <f>COUNTIF(Шаблон!F12:J12,0)</f>
        <v>0</v>
      </c>
      <c r="J7" s="26">
        <f>SUM(COUNTBLANK(Шаблон!C12),COUNTBLANK(Шаблон!D12))</f>
        <v>2</v>
      </c>
      <c r="K7" s="26">
        <f>N(COUNTA(Шаблон!D12))</f>
        <v>0</v>
      </c>
      <c r="L7" s="26">
        <f t="shared" si="1"/>
        <v>1</v>
      </c>
      <c r="M7" s="26">
        <f t="shared" si="2"/>
        <v>3</v>
      </c>
      <c r="N7" s="26">
        <f>IF(OR(Шаблон!C12="Услуга",COUNTBLANK(Шаблон!C12)=1),3,5)</f>
        <v>3</v>
      </c>
      <c r="O7" s="26" t="str">
        <f t="shared" si="0"/>
        <v xml:space="preserve"> </v>
      </c>
      <c r="P7" s="22"/>
      <c r="Q7" s="35" t="s">
        <v>39</v>
      </c>
    </row>
    <row r="8" spans="1:19" x14ac:dyDescent="0.25">
      <c r="A8" s="27"/>
      <c r="B8" s="47" t="s">
        <v>58</v>
      </c>
      <c r="C8" s="44">
        <v>10</v>
      </c>
      <c r="D8" s="22"/>
      <c r="E8" s="22"/>
      <c r="F8" s="22"/>
      <c r="G8" s="22"/>
      <c r="H8" s="26">
        <f>COUNT(Шаблон!F13:J13)</f>
        <v>0</v>
      </c>
      <c r="I8" s="26">
        <f>COUNTIF(Шаблон!F13:J13,0)</f>
        <v>0</v>
      </c>
      <c r="J8" s="26">
        <f>SUM(COUNTBLANK(Шаблон!C13),COUNTBLANK(Шаблон!D13))</f>
        <v>2</v>
      </c>
      <c r="K8" s="26">
        <f>N(COUNTA(Шаблон!D13))</f>
        <v>0</v>
      </c>
      <c r="L8" s="26">
        <f t="shared" si="1"/>
        <v>1</v>
      </c>
      <c r="M8" s="26">
        <f t="shared" si="2"/>
        <v>3</v>
      </c>
      <c r="N8" s="26">
        <f>IF(OR(Шаблон!C13="Услуга",COUNTBLANK(Шаблон!C13)=1),3,5)</f>
        <v>3</v>
      </c>
      <c r="O8" s="26" t="str">
        <f t="shared" si="0"/>
        <v xml:space="preserve"> </v>
      </c>
      <c r="P8" s="22"/>
      <c r="Q8" s="35" t="s">
        <v>47</v>
      </c>
    </row>
    <row r="9" spans="1:19" x14ac:dyDescent="0.25">
      <c r="A9" s="22"/>
      <c r="B9" s="43" t="s">
        <v>44</v>
      </c>
      <c r="C9" s="44">
        <v>2</v>
      </c>
      <c r="D9" s="22"/>
      <c r="E9" s="22"/>
      <c r="F9" s="22"/>
      <c r="G9" s="22"/>
      <c r="H9" s="26">
        <f>COUNT(Шаблон!F14:J14)</f>
        <v>0</v>
      </c>
      <c r="I9" s="26">
        <f>COUNTIF(Шаблон!F14:J14,0)</f>
        <v>0</v>
      </c>
      <c r="J9" s="26">
        <f>SUM(COUNTBLANK(Шаблон!C14),COUNTBLANK(Шаблон!D14))</f>
        <v>2</v>
      </c>
      <c r="K9" s="26">
        <f>N(COUNTA(Шаблон!D14))</f>
        <v>0</v>
      </c>
      <c r="L9" s="26">
        <f t="shared" si="1"/>
        <v>1</v>
      </c>
      <c r="M9" s="26">
        <f t="shared" si="2"/>
        <v>3</v>
      </c>
      <c r="N9" s="26">
        <f>IF(OR(Шаблон!C14="Услуга",COUNTBLANK(Шаблон!C14)=1),3,5)</f>
        <v>3</v>
      </c>
      <c r="O9" s="26" t="str">
        <f t="shared" si="0"/>
        <v xml:space="preserve"> </v>
      </c>
      <c r="P9" s="22"/>
      <c r="Q9" s="35" t="s">
        <v>40</v>
      </c>
    </row>
    <row r="10" spans="1:19" x14ac:dyDescent="0.25">
      <c r="A10" s="34"/>
      <c r="B10" s="48" t="s">
        <v>61</v>
      </c>
      <c r="C10" s="44">
        <v>1</v>
      </c>
      <c r="D10" s="34"/>
      <c r="E10" s="22"/>
      <c r="F10" s="22"/>
      <c r="G10" s="22"/>
      <c r="H10" s="26">
        <f>COUNT(Шаблон!F15:J15)</f>
        <v>0</v>
      </c>
      <c r="I10" s="26">
        <f>COUNTIF(Шаблон!F15:J15,0)</f>
        <v>0</v>
      </c>
      <c r="J10" s="26">
        <f>SUM(COUNTBLANK(Шаблон!C15),COUNTBLANK(Шаблон!D15))</f>
        <v>2</v>
      </c>
      <c r="K10" s="26">
        <f>N(COUNTA(Шаблон!D15))</f>
        <v>0</v>
      </c>
      <c r="L10" s="26">
        <f t="shared" si="1"/>
        <v>1</v>
      </c>
      <c r="M10" s="26">
        <f t="shared" si="2"/>
        <v>3</v>
      </c>
      <c r="N10" s="26">
        <f>IF(OR(Шаблон!C15="Услуга",COUNTBLANK(Шаблон!C15)=1),3,5)</f>
        <v>3</v>
      </c>
      <c r="O10" s="26" t="str">
        <f t="shared" si="0"/>
        <v xml:space="preserve"> </v>
      </c>
      <c r="P10" s="22"/>
      <c r="Q10" s="35" t="s">
        <v>41</v>
      </c>
    </row>
    <row r="11" spans="1:19" x14ac:dyDescent="0.25">
      <c r="A11" s="22"/>
      <c r="B11" s="59" t="s">
        <v>62</v>
      </c>
      <c r="C11" s="45">
        <v>13</v>
      </c>
      <c r="D11" s="34"/>
      <c r="E11" s="22"/>
      <c r="F11" s="22"/>
      <c r="G11" s="22"/>
      <c r="H11" s="26">
        <f>COUNT(Шаблон!F16:J16)</f>
        <v>0</v>
      </c>
      <c r="I11" s="26">
        <f>COUNTIF(Шаблон!F16:J16,0)</f>
        <v>0</v>
      </c>
      <c r="J11" s="26">
        <f>SUM(COUNTBLANK(Шаблон!C16),COUNTBLANK(Шаблон!D16))</f>
        <v>2</v>
      </c>
      <c r="K11" s="26">
        <f>N(COUNTA(Шаблон!D16))</f>
        <v>0</v>
      </c>
      <c r="L11" s="26">
        <f t="shared" si="1"/>
        <v>1</v>
      </c>
      <c r="M11" s="26">
        <f t="shared" si="2"/>
        <v>3</v>
      </c>
      <c r="N11" s="26">
        <f>IF(OR(Шаблон!C16="Услуга",COUNTBLANK(Шаблон!C16)=1),3,5)</f>
        <v>3</v>
      </c>
      <c r="O11" s="26" t="str">
        <f t="shared" si="0"/>
        <v xml:space="preserve"> </v>
      </c>
      <c r="P11" s="22"/>
      <c r="Q11" s="35" t="s">
        <v>42</v>
      </c>
    </row>
    <row r="12" spans="1:19" x14ac:dyDescent="0.25">
      <c r="A12" s="22"/>
      <c r="B12" s="59" t="s">
        <v>56</v>
      </c>
      <c r="C12" s="44">
        <v>6</v>
      </c>
      <c r="D12" s="34"/>
      <c r="E12" s="22"/>
      <c r="F12" s="22"/>
      <c r="G12" s="22"/>
      <c r="H12" s="26">
        <f>COUNT(Шаблон!F17:J17)</f>
        <v>0</v>
      </c>
      <c r="I12" s="26">
        <f>COUNTIF(Шаблон!F17:J17,0)</f>
        <v>0</v>
      </c>
      <c r="J12" s="26">
        <f>SUM(COUNTBLANK(Шаблон!C17),COUNTBLANK(Шаблон!D17))</f>
        <v>2</v>
      </c>
      <c r="K12" s="26">
        <f>N(COUNTA(Шаблон!D17))</f>
        <v>0</v>
      </c>
      <c r="L12" s="26">
        <f t="shared" si="1"/>
        <v>1</v>
      </c>
      <c r="M12" s="26">
        <f t="shared" si="2"/>
        <v>3</v>
      </c>
      <c r="N12" s="26">
        <f>IF(OR(Шаблон!C17="Услуга",COUNTBLANK(Шаблон!C17)=1),3,5)</f>
        <v>3</v>
      </c>
      <c r="O12" s="26" t="str">
        <f t="shared" si="0"/>
        <v xml:space="preserve"> </v>
      </c>
      <c r="P12" s="22"/>
    </row>
    <row r="13" spans="1:19" x14ac:dyDescent="0.25">
      <c r="A13" s="34"/>
      <c r="B13" s="47" t="s">
        <v>57</v>
      </c>
      <c r="C13" s="44">
        <v>5</v>
      </c>
      <c r="D13" s="34"/>
      <c r="E13" s="22"/>
      <c r="F13" s="22"/>
      <c r="G13" s="22"/>
      <c r="H13" s="26">
        <f>COUNT(Шаблон!F18:J18)</f>
        <v>0</v>
      </c>
      <c r="I13" s="26">
        <f>COUNTIF(Шаблон!F18:J18,0)</f>
        <v>0</v>
      </c>
      <c r="J13" s="26">
        <f>SUM(COUNTBLANK(Шаблон!C18),COUNTBLANK(Шаблон!D18))</f>
        <v>2</v>
      </c>
      <c r="K13" s="26">
        <f>N(COUNTA(Шаблон!D18))</f>
        <v>0</v>
      </c>
      <c r="L13" s="26">
        <f t="shared" si="1"/>
        <v>1</v>
      </c>
      <c r="M13" s="26">
        <f t="shared" si="2"/>
        <v>3</v>
      </c>
      <c r="N13" s="26">
        <f>IF(OR(Шаблон!C18="Услуга",COUNTBLANK(Шаблон!C18)=1),3,5)</f>
        <v>3</v>
      </c>
      <c r="O13" s="26" t="str">
        <f t="shared" si="0"/>
        <v xml:space="preserve"> </v>
      </c>
      <c r="P13" s="22"/>
    </row>
    <row r="14" spans="1:19" x14ac:dyDescent="0.25">
      <c r="A14" s="34"/>
      <c r="B14" s="22"/>
      <c r="C14" s="22"/>
      <c r="D14" s="22"/>
      <c r="E14" s="22"/>
      <c r="F14" s="22"/>
      <c r="G14" s="22"/>
      <c r="H14" s="26">
        <f>COUNT(Шаблон!F19:J19)</f>
        <v>0</v>
      </c>
      <c r="I14" s="26">
        <f>COUNTIF(Шаблон!F19:J19,0)</f>
        <v>0</v>
      </c>
      <c r="J14" s="26">
        <f>SUM(COUNTBLANK(Шаблон!C19),COUNTBLANK(Шаблон!D19))</f>
        <v>2</v>
      </c>
      <c r="K14" s="26">
        <f>N(COUNTA(Шаблон!D19))</f>
        <v>0</v>
      </c>
      <c r="L14" s="26">
        <f t="shared" si="1"/>
        <v>1</v>
      </c>
      <c r="M14" s="26">
        <f t="shared" si="2"/>
        <v>3</v>
      </c>
      <c r="N14" s="26">
        <f>IF(OR(Шаблон!C19="Услуга",COUNTBLANK(Шаблон!C19)=1),3,5)</f>
        <v>3</v>
      </c>
      <c r="O14" s="26" t="str">
        <f t="shared" si="0"/>
        <v xml:space="preserve"> </v>
      </c>
      <c r="P14" s="22"/>
    </row>
    <row r="15" spans="1:19" x14ac:dyDescent="0.25">
      <c r="A15" s="34"/>
      <c r="B15" s="22"/>
      <c r="C15" s="22"/>
      <c r="D15" s="22"/>
      <c r="E15" s="22"/>
      <c r="F15" s="22"/>
      <c r="G15" s="22"/>
      <c r="H15" s="26">
        <f>COUNT(Шаблон!F20:J20)</f>
        <v>0</v>
      </c>
      <c r="I15" s="26">
        <f>COUNTIF(Шаблон!F20:J20,0)</f>
        <v>0</v>
      </c>
      <c r="J15" s="26">
        <f>SUM(COUNTBLANK(Шаблон!C20),COUNTBLANK(Шаблон!D20))</f>
        <v>2</v>
      </c>
      <c r="K15" s="26">
        <f>N(COUNTA(Шаблон!D20))</f>
        <v>0</v>
      </c>
      <c r="L15" s="26">
        <f t="shared" si="1"/>
        <v>1</v>
      </c>
      <c r="M15" s="26">
        <f t="shared" si="2"/>
        <v>3</v>
      </c>
      <c r="N15" s="26">
        <f>IF(OR(Шаблон!C20="Услуга",COUNTBLANK(Шаблон!C20)=1),3,5)</f>
        <v>3</v>
      </c>
      <c r="O15" s="26" t="str">
        <f t="shared" si="0"/>
        <v xml:space="preserve"> </v>
      </c>
      <c r="P15" s="22"/>
    </row>
    <row r="16" spans="1:19" x14ac:dyDescent="0.25">
      <c r="A16" s="22"/>
      <c r="B16" s="22"/>
      <c r="C16" s="22"/>
      <c r="D16" s="22"/>
      <c r="E16" s="22"/>
      <c r="F16" s="22"/>
      <c r="G16" s="22"/>
      <c r="H16" s="26">
        <f>COUNT(Шаблон!F21:J21)</f>
        <v>0</v>
      </c>
      <c r="I16" s="26">
        <f>COUNTIF(Шаблон!F21:J21,0)</f>
        <v>0</v>
      </c>
      <c r="J16" s="26">
        <f>SUM(COUNTBLANK(Шаблон!C21),COUNTBLANK(Шаблон!D21))</f>
        <v>2</v>
      </c>
      <c r="K16" s="26">
        <f>N(COUNTA(Шаблон!D21))</f>
        <v>0</v>
      </c>
      <c r="L16" s="26">
        <f t="shared" si="1"/>
        <v>1</v>
      </c>
      <c r="M16" s="26">
        <f t="shared" si="2"/>
        <v>3</v>
      </c>
      <c r="N16" s="26">
        <f>IF(OR(Шаблон!C21="Услуга",COUNTBLANK(Шаблон!C21)=1),3,5)</f>
        <v>3</v>
      </c>
      <c r="O16" s="26" t="str">
        <f>IF(AND(K16=1,M16=0)," ",IF(AND(K16=1,M16&gt;0),"!"," "))</f>
        <v xml:space="preserve"> </v>
      </c>
      <c r="P16" s="22"/>
    </row>
    <row r="17" spans="1:16" x14ac:dyDescent="0.25">
      <c r="A17" s="22"/>
      <c r="B17" s="22"/>
      <c r="C17" s="22"/>
      <c r="D17" s="22"/>
      <c r="E17" s="22"/>
      <c r="F17" s="22"/>
      <c r="G17" s="22"/>
      <c r="H17" s="26">
        <f>COUNT(Шаблон!F22:J22)</f>
        <v>0</v>
      </c>
      <c r="I17" s="26">
        <f>COUNTIF(Шаблон!F22:J22,0)</f>
        <v>0</v>
      </c>
      <c r="J17" s="26">
        <f>SUM(COUNTBLANK(Шаблон!C22),COUNTBLANK(Шаблон!D22))</f>
        <v>2</v>
      </c>
      <c r="K17" s="26">
        <f>N(COUNTA(Шаблон!D22))</f>
        <v>0</v>
      </c>
      <c r="L17" s="26">
        <f t="shared" si="1"/>
        <v>1</v>
      </c>
      <c r="M17" s="26">
        <f t="shared" si="2"/>
        <v>3</v>
      </c>
      <c r="N17" s="26">
        <f>IF(OR(Шаблон!C22="Услуга",COUNTBLANK(Шаблон!C22)=1),3,5)</f>
        <v>3</v>
      </c>
      <c r="O17" s="26" t="str">
        <f t="shared" si="0"/>
        <v xml:space="preserve"> </v>
      </c>
      <c r="P17" s="22"/>
    </row>
    <row r="18" spans="1:16" x14ac:dyDescent="0.25">
      <c r="A18" s="22"/>
      <c r="B18" s="22"/>
      <c r="C18" s="22"/>
      <c r="D18" s="22"/>
      <c r="E18" s="22"/>
      <c r="F18" s="22"/>
      <c r="G18" s="22"/>
      <c r="H18" s="26">
        <f>COUNT(Шаблон!F23:J23)</f>
        <v>0</v>
      </c>
      <c r="I18" s="26">
        <f>COUNTIF(Шаблон!F23:J23,0)</f>
        <v>0</v>
      </c>
      <c r="J18" s="26">
        <f>SUM(COUNTBLANK(Шаблон!C23),COUNTBLANK(Шаблон!D23))</f>
        <v>2</v>
      </c>
      <c r="K18" s="26">
        <f>N(COUNTA(Шаблон!D23))</f>
        <v>0</v>
      </c>
      <c r="L18" s="26">
        <f t="shared" si="1"/>
        <v>1</v>
      </c>
      <c r="M18" s="26">
        <f t="shared" si="2"/>
        <v>3</v>
      </c>
      <c r="N18" s="26">
        <f>IF(OR(Шаблон!C23="Услуга",COUNTBLANK(Шаблон!C23)=1),3,5)</f>
        <v>3</v>
      </c>
      <c r="O18" s="26" t="str">
        <f t="shared" si="0"/>
        <v xml:space="preserve"> </v>
      </c>
      <c r="P18" s="22"/>
    </row>
    <row r="19" spans="1:16" x14ac:dyDescent="0.25">
      <c r="A19" s="22"/>
      <c r="B19" s="22"/>
      <c r="C19" s="22"/>
      <c r="D19" s="22"/>
      <c r="E19" s="22"/>
      <c r="F19" s="22"/>
      <c r="G19" s="22"/>
      <c r="H19" s="26">
        <f>COUNT(Шаблон!F24:J24)</f>
        <v>0</v>
      </c>
      <c r="I19" s="26">
        <f>COUNTIF(Шаблон!F24:J24,0)</f>
        <v>0</v>
      </c>
      <c r="J19" s="26">
        <f>SUM(COUNTBLANK(Шаблон!C24),COUNTBLANK(Шаблон!D24))</f>
        <v>2</v>
      </c>
      <c r="K19" s="26">
        <f>N(COUNTA(Шаблон!D24))</f>
        <v>0</v>
      </c>
      <c r="L19" s="26">
        <f t="shared" si="1"/>
        <v>1</v>
      </c>
      <c r="M19" s="26">
        <f t="shared" si="2"/>
        <v>3</v>
      </c>
      <c r="N19" s="26">
        <f>IF(OR(Шаблон!C24="Услуга",COUNTBLANK(Шаблон!C24)=1),3,5)</f>
        <v>3</v>
      </c>
      <c r="O19" s="26" t="str">
        <f t="shared" si="0"/>
        <v xml:space="preserve"> </v>
      </c>
      <c r="P19" s="22"/>
    </row>
    <row r="20" spans="1:16" ht="14.25" customHeight="1" x14ac:dyDescent="0.25">
      <c r="A20" s="22"/>
      <c r="B20" s="22"/>
      <c r="C20" s="22"/>
      <c r="D20" s="22"/>
      <c r="E20" s="22"/>
      <c r="F20" s="22"/>
      <c r="G20" s="22"/>
      <c r="H20" s="26">
        <f>COUNT(Шаблон!F25:J25)</f>
        <v>0</v>
      </c>
      <c r="I20" s="26">
        <f>COUNTIF(Шаблон!F25:J25,0)</f>
        <v>0</v>
      </c>
      <c r="J20" s="26">
        <f>SUM(COUNTBLANK(Шаблон!C25),COUNTBLANK(Шаблон!D25))</f>
        <v>2</v>
      </c>
      <c r="K20" s="26">
        <f>N(COUNTA(Шаблон!D25))</f>
        <v>0</v>
      </c>
      <c r="L20" s="26">
        <f t="shared" si="1"/>
        <v>1</v>
      </c>
      <c r="M20" s="26">
        <f t="shared" si="2"/>
        <v>3</v>
      </c>
      <c r="N20" s="26">
        <f>IF(OR(Шаблон!C25="Услуга",COUNTBLANK(Шаблон!C25)=1),3,5)</f>
        <v>3</v>
      </c>
      <c r="O20" s="26" t="str">
        <f t="shared" si="0"/>
        <v xml:space="preserve"> </v>
      </c>
      <c r="P20" s="22"/>
    </row>
    <row r="21" spans="1:16" x14ac:dyDescent="0.25">
      <c r="A21" s="22"/>
      <c r="B21" s="22"/>
      <c r="C21" s="22"/>
      <c r="D21" s="22"/>
      <c r="E21" s="22"/>
      <c r="F21" s="22"/>
      <c r="G21" s="22"/>
      <c r="H21" s="26">
        <f>COUNT(Шаблон!F26:J26)</f>
        <v>0</v>
      </c>
      <c r="I21" s="26">
        <f>COUNTIF(Шаблон!F26:J26,0)</f>
        <v>0</v>
      </c>
      <c r="J21" s="26">
        <f>SUM(COUNTBLANK(Шаблон!C26),COUNTBLANK(Шаблон!D26))</f>
        <v>2</v>
      </c>
      <c r="K21" s="26">
        <f>N(COUNTA(Шаблон!D26))</f>
        <v>0</v>
      </c>
      <c r="L21" s="26">
        <f t="shared" si="1"/>
        <v>1</v>
      </c>
      <c r="M21" s="26">
        <f t="shared" si="2"/>
        <v>3</v>
      </c>
      <c r="N21" s="26">
        <f>IF(OR(Шаблон!C26="Услуга",COUNTBLANK(Шаблон!C26)=1),3,5)</f>
        <v>3</v>
      </c>
      <c r="O21" s="26" t="str">
        <f t="shared" si="0"/>
        <v xml:space="preserve"> </v>
      </c>
      <c r="P21" s="22"/>
    </row>
    <row r="22" spans="1:16" x14ac:dyDescent="0.25">
      <c r="A22" s="22"/>
      <c r="B22" s="22"/>
      <c r="C22" s="22"/>
      <c r="D22" s="22"/>
      <c r="E22" s="22"/>
      <c r="F22" s="22"/>
      <c r="G22" s="22"/>
      <c r="H22" s="26">
        <f>COUNT(Шаблон!F27:J27)</f>
        <v>0</v>
      </c>
      <c r="I22" s="26">
        <f>COUNTIF(Шаблон!F27:J27,0)</f>
        <v>0</v>
      </c>
      <c r="J22" s="26">
        <f>SUM(COUNTBLANK(Шаблон!C27),COUNTBLANK(Шаблон!D27))</f>
        <v>2</v>
      </c>
      <c r="K22" s="26">
        <f>N(COUNTA(Шаблон!D27))</f>
        <v>0</v>
      </c>
      <c r="L22" s="26">
        <f t="shared" si="1"/>
        <v>1</v>
      </c>
      <c r="M22" s="26">
        <f t="shared" si="2"/>
        <v>3</v>
      </c>
      <c r="N22" s="26">
        <f>IF(OR(Шаблон!C27="Услуга",COUNTBLANK(Шаблон!C27)=1),3,5)</f>
        <v>3</v>
      </c>
      <c r="O22" s="26" t="str">
        <f t="shared" si="0"/>
        <v xml:space="preserve"> </v>
      </c>
      <c r="P22" s="22"/>
    </row>
    <row r="23" spans="1:16" x14ac:dyDescent="0.25">
      <c r="A23" s="22"/>
      <c r="B23" s="22"/>
      <c r="C23" s="22"/>
      <c r="D23" s="22"/>
      <c r="E23" s="22"/>
      <c r="F23" s="22"/>
      <c r="G23" s="22"/>
      <c r="H23" s="26">
        <f>COUNT(Шаблон!F28:J28)</f>
        <v>0</v>
      </c>
      <c r="I23" s="26">
        <f>COUNTIF(Шаблон!F28:J28,0)</f>
        <v>0</v>
      </c>
      <c r="J23" s="26">
        <f>SUM(COUNTBLANK(Шаблон!C28),COUNTBLANK(Шаблон!D28))</f>
        <v>2</v>
      </c>
      <c r="K23" s="26">
        <f>N(COUNTA(Шаблон!D28))</f>
        <v>0</v>
      </c>
      <c r="L23" s="26">
        <f t="shared" si="1"/>
        <v>1</v>
      </c>
      <c r="M23" s="26">
        <f t="shared" si="2"/>
        <v>3</v>
      </c>
      <c r="N23" s="26">
        <f>IF(OR(Шаблон!C28="Услуга",COUNTBLANK(Шаблон!C28)=1),3,5)</f>
        <v>3</v>
      </c>
      <c r="O23" s="26" t="str">
        <f t="shared" si="0"/>
        <v xml:space="preserve"> </v>
      </c>
      <c r="P23" s="22"/>
    </row>
    <row r="24" spans="1:16" x14ac:dyDescent="0.25">
      <c r="A24" s="22"/>
      <c r="B24" s="22"/>
      <c r="C24" s="22"/>
      <c r="D24" s="22"/>
      <c r="E24" s="22"/>
      <c r="F24" s="22"/>
      <c r="G24" s="22"/>
      <c r="H24" s="26">
        <f>COUNT(Шаблон!F29:J29)</f>
        <v>0</v>
      </c>
      <c r="I24" s="26">
        <f>COUNTIF(Шаблон!F29:J29,0)</f>
        <v>0</v>
      </c>
      <c r="J24" s="26">
        <f>SUM(COUNTBLANK(Шаблон!C29),COUNTBLANK(Шаблон!D29))</f>
        <v>2</v>
      </c>
      <c r="K24" s="26">
        <f>N(COUNTA(Шаблон!D29))</f>
        <v>0</v>
      </c>
      <c r="L24" s="26">
        <f t="shared" si="1"/>
        <v>1</v>
      </c>
      <c r="M24" s="26">
        <f t="shared" si="2"/>
        <v>3</v>
      </c>
      <c r="N24" s="26">
        <f>IF(OR(Шаблон!C29="Услуга",COUNTBLANK(Шаблон!C29)=1),3,5)</f>
        <v>3</v>
      </c>
      <c r="O24" s="26" t="str">
        <f t="shared" si="0"/>
        <v xml:space="preserve"> </v>
      </c>
      <c r="P24" s="22"/>
    </row>
    <row r="25" spans="1:16" x14ac:dyDescent="0.25">
      <c r="A25" s="22"/>
      <c r="B25" s="22"/>
      <c r="C25" s="22"/>
      <c r="D25" s="22"/>
      <c r="E25" s="22"/>
      <c r="F25" s="22"/>
      <c r="G25" s="22"/>
      <c r="H25" s="26">
        <f>COUNT(Шаблон!F30:J30)</f>
        <v>0</v>
      </c>
      <c r="I25" s="26">
        <f>COUNTIF(Шаблон!F30:J30,0)</f>
        <v>0</v>
      </c>
      <c r="J25" s="26">
        <f>SUM(COUNTBLANK(Шаблон!C30),COUNTBLANK(Шаблон!D30))</f>
        <v>2</v>
      </c>
      <c r="K25" s="26">
        <f>N(COUNTA(Шаблон!D30))</f>
        <v>0</v>
      </c>
      <c r="L25" s="26">
        <f t="shared" si="1"/>
        <v>1</v>
      </c>
      <c r="M25" s="26">
        <f t="shared" si="2"/>
        <v>3</v>
      </c>
      <c r="N25" s="26">
        <f>IF(OR(Шаблон!C30="Услуга",COUNTBLANK(Шаблон!C30)=1),3,5)</f>
        <v>3</v>
      </c>
      <c r="O25" s="26" t="str">
        <f t="shared" si="0"/>
        <v xml:space="preserve"> </v>
      </c>
      <c r="P25" s="22"/>
    </row>
    <row r="26" spans="1:16" x14ac:dyDescent="0.25">
      <c r="A26" s="22"/>
      <c r="D26" s="22"/>
      <c r="E26" s="22"/>
      <c r="F26" s="22"/>
      <c r="G26" s="22"/>
      <c r="H26" s="26">
        <f>COUNT(Шаблон!F31:J31)</f>
        <v>0</v>
      </c>
      <c r="I26" s="26">
        <f>COUNTIF(Шаблон!F31:J31,0)</f>
        <v>0</v>
      </c>
      <c r="J26" s="26">
        <f>SUM(COUNTBLANK(Шаблон!C31),COUNTBLANK(Шаблон!D31))</f>
        <v>2</v>
      </c>
      <c r="K26" s="26">
        <f>N(COUNTA(Шаблон!D31))</f>
        <v>0</v>
      </c>
      <c r="L26" s="26">
        <f t="shared" si="1"/>
        <v>1</v>
      </c>
      <c r="M26" s="26">
        <f t="shared" si="2"/>
        <v>3</v>
      </c>
      <c r="N26" s="26">
        <f>IF(OR(Шаблон!C31="Услуга",COUNTBLANK(Шаблон!C31)=1),3,5)</f>
        <v>3</v>
      </c>
      <c r="O26" s="26" t="str">
        <f t="shared" si="0"/>
        <v xml:space="preserve"> </v>
      </c>
      <c r="P26" s="22"/>
    </row>
    <row r="27" spans="1:16" x14ac:dyDescent="0.25">
      <c r="A27" s="22"/>
      <c r="E27" s="22"/>
      <c r="F27" s="22"/>
      <c r="G27" s="22"/>
      <c r="H27" s="26">
        <f>COUNT(Шаблон!F32:J32)</f>
        <v>0</v>
      </c>
      <c r="I27" s="26">
        <f>COUNTIF(Шаблон!F32:J32,0)</f>
        <v>0</v>
      </c>
      <c r="J27" s="26">
        <f>SUM(COUNTBLANK(Шаблон!C32),COUNTBLANK(Шаблон!D32))</f>
        <v>2</v>
      </c>
      <c r="K27" s="26">
        <f>N(COUNTA(Шаблон!D32))</f>
        <v>0</v>
      </c>
      <c r="L27" s="26">
        <f t="shared" si="1"/>
        <v>1</v>
      </c>
      <c r="M27" s="26">
        <f t="shared" si="2"/>
        <v>3</v>
      </c>
      <c r="N27" s="26">
        <f>IF(OR(Шаблон!C32="Услуга",COUNTBLANK(Шаблон!C32)=1),3,5)</f>
        <v>3</v>
      </c>
      <c r="O27" s="26" t="str">
        <f t="shared" si="0"/>
        <v xml:space="preserve"> </v>
      </c>
      <c r="P27" s="22"/>
    </row>
    <row r="28" spans="1:16" x14ac:dyDescent="0.25">
      <c r="A28" s="22"/>
      <c r="E28" s="22"/>
      <c r="F28" s="22"/>
      <c r="G28" s="22"/>
      <c r="H28" s="26">
        <f>COUNT(Шаблон!F33:J33)</f>
        <v>0</v>
      </c>
      <c r="I28" s="26">
        <f>COUNTIF(Шаблон!F33:J33,0)</f>
        <v>0</v>
      </c>
      <c r="J28" s="26">
        <f>SUM(COUNTBLANK(Шаблон!C33),COUNTBLANK(Шаблон!D33))</f>
        <v>2</v>
      </c>
      <c r="K28" s="26">
        <f>N(COUNTA(Шаблон!D33))</f>
        <v>0</v>
      </c>
      <c r="L28" s="26">
        <f t="shared" si="1"/>
        <v>1</v>
      </c>
      <c r="M28" s="26">
        <f t="shared" si="2"/>
        <v>3</v>
      </c>
      <c r="N28" s="26">
        <f>IF(OR(Шаблон!C33="Услуга",COUNTBLANK(Шаблон!C33)=1),3,5)</f>
        <v>3</v>
      </c>
      <c r="O28" s="26" t="str">
        <f t="shared" si="0"/>
        <v xml:space="preserve"> </v>
      </c>
      <c r="P28" s="22"/>
    </row>
    <row r="29" spans="1:16" x14ac:dyDescent="0.25">
      <c r="A29" s="22"/>
      <c r="E29" s="22"/>
      <c r="F29" s="22"/>
      <c r="G29" s="22"/>
      <c r="H29" s="26"/>
      <c r="I29" s="26"/>
      <c r="J29" s="26"/>
      <c r="K29" s="26"/>
      <c r="L29" s="26"/>
      <c r="M29" s="26"/>
      <c r="N29" s="26"/>
      <c r="O29" s="26"/>
      <c r="P29" s="22"/>
    </row>
  </sheetData>
  <sheetProtection algorithmName="SHA-512" hashValue="sJbJx0SJZfvaREItNYaSzCnMi1E5ey0EJWS6viQauSZXMZUEpJA3QKK6t8nqtxw6SGAnBoW0/xw4O58Adco8GA==" saltValue="/WnaWN5tp94kdqrHA/4Xuw==" spinCount="100000" sheet="1" objects="1" scenarios="1"/>
  <sortState ref="B3:B17">
    <sortCondition ref="B3"/>
  </sortState>
  <pageMargins left="0.7" right="0.7" top="0.75" bottom="0.75" header="0.3" footer="0.3"/>
  <pageSetup paperSize="9" orientation="portrait" horizontalDpi="4294967295" verticalDpi="4294967295" r:id="rId1"/>
  <legacy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4</vt:i4>
      </vt:variant>
    </vt:vector>
  </HeadingPairs>
  <TitlesOfParts>
    <vt:vector size="7" baseType="lpstr">
      <vt:lpstr>Шаблон</vt:lpstr>
      <vt:lpstr>Инструкция по заполнению</vt:lpstr>
      <vt:lpstr>Технический</vt:lpstr>
      <vt:lpstr>Технический!Вид</vt:lpstr>
      <vt:lpstr>Вид</vt:lpstr>
      <vt:lpstr>СтавкиНДС</vt:lpstr>
      <vt:lpstr>УслугиИМ</vt:lpstr>
    </vt:vector>
  </TitlesOfParts>
  <Company>Philip Morris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Харитонова Маргарита Вячеславовна</dc:creator>
  <cp:lastModifiedBy>Шепелев Александр Иванович</cp:lastModifiedBy>
  <cp:lastPrinted>2022-11-28T09:58:02Z</cp:lastPrinted>
  <dcterms:created xsi:type="dcterms:W3CDTF">2014-02-04T14:26:20Z</dcterms:created>
  <dcterms:modified xsi:type="dcterms:W3CDTF">2026-01-20T07:48:33Z</dcterms:modified>
</cp:coreProperties>
</file>